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22dc02\共有\01_各課\01_企画財政課\02_財政係\決算統計\財政状況資料集\財政状況資料集R5\R7.3公表\R7.3.18〆再提出\"/>
    </mc:Choice>
  </mc:AlternateContent>
  <xr:revisionPtr revIDLastSave="0" documentId="13_ncr:1_{1BEF3FEE-EE26-4A61-9B9A-78596BAA8B3F}" xr6:coauthVersionLast="47" xr6:coauthVersionMax="47" xr10:uidLastSave="{00000000-0000-0000-0000-000000000000}"/>
  <bookViews>
    <workbookView xWindow="-108" yWindow="-108" windowWidth="23256" windowHeight="12456" tabRatio="6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35" i="10"/>
  <c r="CO34" i="10"/>
  <c r="BW34" i="10"/>
  <c r="BW35" i="10" s="1"/>
  <c r="BW36" i="10" s="1"/>
  <c r="BW37" i="10" s="1"/>
  <c r="BW38" i="10" s="1"/>
  <c r="BW39" i="10" s="1"/>
  <c r="BW40" i="10" s="1"/>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<sst xmlns="http://schemas.openxmlformats.org/spreadsheetml/2006/main" count="1108" uniqueCount="563">
  <si>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</si>
  <si>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</si>
  <si>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</si>
  <si>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</si>
  <si>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</si>
  <si>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</si>
  <si>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</si>
  <si>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</si>
  <si>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</si>
  <si>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</si>
  <si>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</si>
  <si>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</si>
  <si>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</si>
  <si>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</si>
  <si>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</si>
  <si>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</si>
  <si>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</si>
  <si>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</si>
  <si>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</si>
  <si>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</si>
  <si>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</si>
  <si>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</si>
  <si>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</si>
  <si>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</si>
  <si>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</si>
  <si>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</si>
  <si>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</si>
  <si>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</si>
  <si>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</si>
  <si>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</si>
  <si>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</si>
  <si>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</si>
  <si>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</si>
  <si>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</si>
  <si>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</si>
  <si>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</si>
  <si>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</si>
  <si>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</si>
  <si>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</si>
  <si>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</si>
  <si>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</si>
  <si>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</si>
  <si>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</si>
  <si>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</si>
  <si>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</si>
  <si>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</si>
  <si>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</si>
  <si>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</si>
  <si>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</si>
  <si>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</si>
  <si>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</si>
  <si>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</si>
  <si>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</si>
  <si>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</si>
  <si>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</si>
  <si>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</si>
  <si>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</si>
  <si>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</si>
  <si>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</si>
  <si>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</si>
  <si>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</si>
  <si>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</si>
  <si>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</si>
  <si>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</si>
  <si>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</si>
  <si>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</si>
  <si>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</si>
  <si>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</si>
  <si>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</si>
  <si>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</si>
  <si>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</si>
  <si>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</si>
  <si>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</si>
  <si>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</si>
  <si>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</si>
  <si>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</si>
  <si>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</si>
  <si>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</si>
  <si>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</si>
  <si>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</si>
  <si>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</si>
  <si>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</si>
  <si>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</si>
  <si>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</si>
  <si>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</si>
  <si>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</si>
  <si>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</si>
  <si>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</si>
  <si>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</si>
  <si>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</si>
  <si>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</si>
  <si>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</si>
  <si>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</si>
  <si>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</si>
  <si>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</si>
  <si>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</si>
  <si>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</si>
  <si>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</si>
  <si>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</si>
  <si>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</si>
  <si>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</si>
  <si>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</si>
  <si>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</si>
  <si>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</si>
  <si>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</si>
  <si>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</si>
  <si>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</si>
  <si>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</si>
  <si>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</si>
  <si>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</si>
  <si>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</si>
  <si>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</si>
  <si>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</si>
  <si>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</si>
  <si>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</si>
  <si>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</si>
  <si>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</si>
  <si>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</si>
  <si>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</si>
  <si>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</si>
  <si>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</si>
  <si>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</si>
  <si>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</si>
  <si>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</si>
  <si>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</si>
  <si>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</si>
  <si>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</si>
  <si>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</si>
  <si>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</si>
  <si>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</si>
  <si>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</si>
  <si>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</si>
  <si>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</si>
  <si>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</si>
  <si>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</si>
  <si>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</si>
  <si>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</si>
  <si>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</si>
  <si>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</si>
  <si>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</si>
  <si>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</si>
  <si>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</si>
  <si>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</si>
  <si>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</si>
  <si>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</si>
  <si>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</si>
  <si>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</si>
  <si>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</si>
  <si>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</si>
  <si>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</si>
  <si>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</si>
  <si>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</si>
  <si>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</si>
  <si>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</si>
  <si>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</si>
  <si>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</si>
  <si>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</si>
  <si>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</si>
  <si>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</si>
  <si>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</si>
  <si>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</si>
  <si>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</si>
  <si>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</si>
  <si>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</si>
  <si>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</si>
  <si>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</si>
  <si>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</si>
  <si>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</si>
  <si>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</si>
  <si>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</si>
  <si>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</si>
  <si>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</si>
  <si>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</si>
  <si>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</si>
  <si>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</si>
  <si>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</si>
  <si>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</si>
  <si>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</si>
  <si>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</si>
  <si>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</si>
  <si>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</si>
  <si>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</si>
  <si>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</si>
  <si>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</si>
  <si>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</si>
  <si>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</si>
  <si>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</si>
  <si>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</si>
  <si>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</si>
  <si>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</si>
  <si>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</si>
  <si>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</si>
  <si>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</si>
  <si>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</si>
  <si>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</si>
  <si>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</si>
  <si>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</si>
  <si>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</si>
  <si>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</si>
  <si>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</si>
  <si>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</si>
  <si>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</si>
  <si>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</si>
  <si>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東京都八丈町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</si>
  <si>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</si>
  <si>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</si>
  <si>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</si>
  <si>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</si>
  <si>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</si>
  <si>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</si>
  <si>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</si>
  <si>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</si>
  <si>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</si>
  <si>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</si>
  <si>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</si>
  <si>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</si>
  <si>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</si>
  <si>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</si>
  <si>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</si>
  <si>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</si>
  <si>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</si>
  <si>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</si>
  <si>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</si>
  <si>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</si>
  <si>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</si>
  <si>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</si>
  <si>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</si>
  <si>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</si>
  <si>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</si>
  <si>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</si>
  <si>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</si>
  <si>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</si>
  <si>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</si>
  <si>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</si>
  <si>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</si>
  <si>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</si>
  <si>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</si>
  <si>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</si>
  <si>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</si>
  <si>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</si>
  <si>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</si>
  <si>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</si>
  <si>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</si>
  <si>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</si>
  <si>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</si>
  <si>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</si>
  <si>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</si>
  <si>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</si>
  <si>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</si>
  <si>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</si>
  <si>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</si>
  <si>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</si>
  <si>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</si>
  <si>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</si>
  <si>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</si>
  <si>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</si>
  <si>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</si>
  <si>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</si>
  <si>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</si>
  <si>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</si>
  <si>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</si>
  <si>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</si>
  <si>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</si>
  <si>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</si>
  <si>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</si>
  <si>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</si>
  <si>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</si>
  <si>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</si>
  <si>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</si>
  <si>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</si>
  <si>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</si>
  <si>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</si>
  <si>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</si>
  <si>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</si>
  <si>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</si>
  <si>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</si>
  <si>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</si>
  <si>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</si>
  <si>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</si>
  <si>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</si>
  <si>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</si>
  <si>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</si>
  <si>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</si>
  <si>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</si>
  <si>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</si>
  <si>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</si>
  <si>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</si>
  <si>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</si>
  <si>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</si>
  <si>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</si>
  <si>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</si>
  <si>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</si>
  <si>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</si>
  <si>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</si>
  <si>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</si>
  <si>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</si>
  <si>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</si>
  <si>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</si>
  <si>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</si>
  <si>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</si>
  <si>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</si>
  <si>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</si>
  <si>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</si>
  <si>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</si>
  <si>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</si>
  <si>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</si>
  <si>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</si>
  <si>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</si>
  <si>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</si>
  <si>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</si>
  <si>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</si>
  <si>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</si>
  <si>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</si>
  <si>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</si>
  <si>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</si>
  <si>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</si>
  <si>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</si>
  <si>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</si>
  <si>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</si>
  <si>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</si>
  <si>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</si>
  <si>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</si>
  <si>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</si>
  <si>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</si>
  <si>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</si>
  <si>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</si>
  <si>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</si>
  <si>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</si>
  <si>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</si>
  <si>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</si>
  <si>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</si>
  <si>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下水道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</si>
  <si>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</si>
  <si>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</si>
  <si>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</si>
  <si>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</si>
  <si>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</si>
  <si>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</si>
  <si>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</si>
  <si>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</si>
  <si>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</si>
  <si>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</si>
  <si>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</si>
  <si>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</si>
  <si>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</si>
  <si>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</si>
  <si>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</si>
  <si>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</si>
  <si>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</si>
  <si>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</si>
  <si>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</si>
  <si>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</si>
  <si>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</si>
  <si>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</si>
  <si>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東京都八丈町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</si>
  <si>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</si>
  <si>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</si>
  <si>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</si>
  <si>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</si>
  <si>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</si>
  <si>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</si>
  <si>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</si>
  <si>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</si>
  <si>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</si>
  <si>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</si>
  <si>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</si>
  <si>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</si>
  <si>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</si>
  <si>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</si>
  <si>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</si>
  <si>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</si>
  <si>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</si>
  <si>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</si>
  <si>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</si>
  <si>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</si>
  <si>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</si>
  <si>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</si>
  <si>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</si>
  <si>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</si>
  <si>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</si>
  <si>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</si>
  <si>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</si>
  <si>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</si>
  <si>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</si>
  <si>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</si>
  <si>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</si>
  <si>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</si>
  <si>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</si>
  <si>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</si>
  <si>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</si>
  <si>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</si>
  <si>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</si>
  <si>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</si>
  <si>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一般旅客自動車運送事業会計</t>
    <phoneticPr fontId="5"/>
  </si>
  <si>
    <t>病院事業会計</t>
    <phoneticPr fontId="5"/>
  </si>
  <si>
    <t>浄化槽設置管理事業会計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</si>
  <si>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</si>
  <si>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</si>
  <si>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</si>
  <si>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</si>
  <si>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</si>
  <si>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</si>
  <si>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</si>
  <si>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</si>
  <si>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</si>
  <si>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</si>
  <si>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</si>
  <si>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</si>
  <si>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</si>
  <si>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</si>
  <si>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</si>
  <si>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</si>
  <si>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</si>
  <si>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</si>
  <si>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</si>
  <si>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</si>
  <si>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</si>
  <si>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</si>
  <si>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</si>
  <si>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</si>
  <si>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</si>
  <si>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</si>
  <si>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</si>
  <si>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</si>
  <si>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</si>
  <si>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</si>
  <si>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</si>
  <si>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</si>
  <si>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</si>
  <si>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</si>
  <si>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</si>
  <si>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</si>
  <si>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</si>
  <si>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</si>
  <si>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</si>
  <si>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</si>
  <si>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</si>
  <si>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</si>
  <si>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</si>
  <si>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</si>
  <si>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</si>
  <si>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</si>
  <si>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</si>
  <si>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</si>
  <si>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</si>
  <si>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</si>
  <si>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</si>
  <si>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</si>
  <si>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</si>
  <si>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</si>
  <si>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</si>
  <si>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</si>
  <si>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</si>
  <si>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</si>
  <si>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</si>
  <si>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</si>
  <si>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</si>
  <si>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</si>
  <si>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</si>
  <si>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</si>
  <si>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</si>
  <si>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</si>
  <si>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</si>
  <si>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</si>
  <si>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</si>
  <si>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</si>
  <si>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</si>
  <si>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</si>
  <si>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</si>
  <si>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</si>
  <si>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</si>
  <si>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</si>
  <si>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</si>
  <si>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</si>
  <si>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</si>
  <si>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</si>
  <si>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</si>
  <si>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</si>
  <si>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</si>
  <si>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</si>
  <si>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</si>
  <si>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</si>
  <si>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</si>
  <si>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</si>
  <si>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</si>
  <si>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</si>
  <si>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</si>
  <si>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</si>
  <si>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</si>
  <si>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</si>
  <si>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</si>
  <si>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</si>
  <si>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</si>
  <si>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</si>
  <si>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</si>
  <si>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</si>
  <si>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</si>
  <si>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</si>
  <si>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</si>
  <si>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</si>
  <si>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</si>
  <si>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</si>
  <si>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</si>
  <si>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</si>
  <si>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</si>
  <si>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</si>
  <si>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</si>
  <si>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</si>
  <si>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</si>
  <si>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</si>
  <si>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</si>
  <si>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</si>
  <si>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</si>
  <si>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</si>
  <si>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</si>
  <si>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</si>
  <si>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</si>
  <si>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</si>
  <si>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</si>
  <si>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</si>
  <si>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</si>
  <si>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</si>
  <si>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</si>
  <si>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</si>
  <si>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</si>
  <si>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</si>
  <si>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</si>
  <si>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</si>
  <si>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</si>
  <si>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</si>
  <si>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</si>
  <si>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0.73</t>
  </si>
  <si>
    <t>▲ 0.33</t>
  </si>
  <si>
    <t>▲ 1.74</t>
  </si>
  <si>
    <t>病院事業会計</t>
  </si>
  <si>
    <t>一般会計</t>
  </si>
  <si>
    <t>水道事業会計</t>
  </si>
  <si>
    <t>介護保険特別会計</t>
  </si>
  <si>
    <t>浄化槽設置管理事業会計</t>
  </si>
  <si>
    <t>一般旅客自動車運送事業会計</t>
  </si>
  <si>
    <t>国民健康保険特別会計</t>
  </si>
  <si>
    <t>▲ 0.42</t>
  </si>
  <si>
    <t>後期高齢者医療特別会計</t>
  </si>
  <si>
    <t>その他会計（赤字）</t>
  </si>
  <si>
    <t>その他会計（黒字）</t>
  </si>
  <si>
    <t>R01</t>
    <phoneticPr fontId="5"/>
  </si>
  <si>
    <t>R02</t>
    <phoneticPr fontId="5"/>
  </si>
  <si>
    <t>R03</t>
    <phoneticPr fontId="5"/>
  </si>
  <si>
    <t>R04</t>
    <phoneticPr fontId="5"/>
  </si>
  <si>
    <t>R05</t>
    <phoneticPr fontId="5"/>
  </si>
  <si>
    <t>東京都市町村議会議員公務災害補償等組合</t>
    <rPh sb="3" eb="6">
      <t>シチョウソン</t>
    </rPh>
    <phoneticPr fontId="2"/>
  </si>
  <si>
    <t>東京都市町村職員退職手当組合</t>
  </si>
  <si>
    <t>東京都島嶼町村一部事務組合</t>
  </si>
  <si>
    <t>東京市町村総合事務組合（一般会計）</t>
    <rPh sb="12" eb="14">
      <t>イッパン</t>
    </rPh>
    <rPh sb="14" eb="15">
      <t>カイ</t>
    </rPh>
    <rPh sb="15" eb="16">
      <t>ケイ</t>
    </rPh>
    <phoneticPr fontId="5"/>
  </si>
  <si>
    <t>東京市町村総合事務組合（交通災害共済事業特別会計）</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</si>
  <si>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</si>
  <si>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</si>
  <si>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</si>
  <si>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公共施設整備基金</t>
    <rPh sb="0" eb="8">
      <t>コウキョウシセツセイビキキン</t>
    </rPh>
    <phoneticPr fontId="5"/>
  </si>
  <si>
    <t>ふるさと創生基金</t>
    <rPh sb="4" eb="8">
      <t>ソウセイキキン</t>
    </rPh>
    <phoneticPr fontId="10"/>
  </si>
  <si>
    <t>社会福祉推進基金</t>
    <rPh sb="0" eb="8">
      <t>シャカイフクシスイシンキキン</t>
    </rPh>
    <phoneticPr fontId="10"/>
  </si>
  <si>
    <t>産業振興基金</t>
    <rPh sb="0" eb="6">
      <t>サンギョウシンコウキキン</t>
    </rPh>
    <phoneticPr fontId="10"/>
  </si>
  <si>
    <t>人材育成基金</t>
    <rPh sb="0" eb="6">
      <t>ジンザイイクセイキキン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</si>
</sst>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1FF5-4C54-955A-B4BA9D7B8E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182351</c:v>
                </c:pt>
                <c:pt idx="1">
                  <c:v>241249</c:v>
                </c:pt>
                <c:pt idx="2">
                  <c:v>221996</c:v>
                </c:pt>
                <c:pt idx="3">
                  <c:v>365323</c:v>
                </c:pt>
                <c:pt idx="4">
                  <c:v>546956</c:v>
                </c:pt>
              </c:numCache>
            </c:numRef>
          </c:val>
          <c:smooth val="0"/>
          <c:extLst>
            <c:ext xmlns:c16="http://schemas.microsoft.com/office/drawing/2014/chart" uri="{C3380CC4-5D6E-409C-BE32-E72D297353CC}">
              <c16:uniqueId val="{00000001-1FF5-4C54-955A-B4BA9D7B8E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2.2799999999999998</c:v>
                </c:pt>
                <c:pt idx="1">
                  <c:v>4.51</c:v>
                </c:pt>
                <c:pt idx="2">
                  <c:v>3.79</c:v>
                </c:pt>
                <c:pt idx="3">
                  <c:v>2.2200000000000002</c:v>
                </c:pt>
                <c:pt idx="4">
                  <c:v>7.26</c:v>
                </c:pt>
              </c:numCache>
            </c:numRef>
          </c:val>
          <c:extLst>
            <c:ext xmlns:c16="http://schemas.microsoft.com/office/drawing/2014/chart" uri="{C3380CC4-5D6E-409C-BE32-E72D297353CC}">
              <c16:uniqueId val="{00000000-B0E1-4BCF-829B-3884D2D98F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36.75</c:v>
                </c:pt>
                <c:pt idx="1">
                  <c:v>34.92</c:v>
                </c:pt>
                <c:pt idx="2">
                  <c:v>31.9</c:v>
                </c:pt>
                <c:pt idx="3">
                  <c:v>33.33</c:v>
                </c:pt>
                <c:pt idx="4">
                  <c:v>33.32</c:v>
                </c:pt>
              </c:numCache>
            </c:numRef>
          </c:val>
          <c:extLst>
            <c:ext xmlns:c16="http://schemas.microsoft.com/office/drawing/2014/chart" uri="{C3380CC4-5D6E-409C-BE32-E72D297353CC}">
              <c16:uniqueId val="{00000001-B0E1-4BCF-829B-3884D2D98F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-0.73</c:v>
                </c:pt>
                <c:pt idx="1">
                  <c:v>2.23</c:v>
                </c:pt>
                <c:pt idx="2">
                  <c:v>-0.33</c:v>
                </c:pt>
                <c:pt idx="3">
                  <c:v>-1.74</c:v>
                </c:pt>
                <c:pt idx="4">
                  <c:v>5.04</c:v>
                </c:pt>
              </c:numCache>
            </c:numRef>
          </c:val>
          <c:smooth val="0"/>
          <c:extLst>
            <c:ext xmlns:c16="http://schemas.microsoft.com/office/drawing/2014/chart" uri="{C3380CC4-5D6E-409C-BE32-E72D297353CC}">
              <c16:uniqueId val="{00000002-B0E1-4BCF-829B-3884D2D98F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92-47F2-A6AE-3FEF87E7D5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92-47F2-A6AE-3FEF87E7D52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192-47F2-A6AE-3FEF87E7D52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1.06</c:v>
                </c:pt>
                <c:pt idx="2">
                  <c:v>#N/A</c:v>
                </c:pt>
                <c:pt idx="3">
                  <c:v>1.47</c:v>
                </c:pt>
                <c:pt idx="4">
                  <c:v>#N/A</c:v>
                </c:pt>
                <c:pt idx="5">
                  <c:v>0.21</c:v>
                </c:pt>
                <c:pt idx="6">
                  <c:v>0.42</c:v>
                </c:pt>
                <c:pt idx="7">
                  <c:v>#N/A</c:v>
                </c:pt>
                <c:pt idx="8">
                  <c:v>#N/A</c:v>
                </c:pt>
                <c:pt idx="9">
                  <c:v>0.67</c:v>
                </c:pt>
              </c:numCache>
            </c:numRef>
          </c:val>
          <c:extLst>
            <c:ext xmlns:c16="http://schemas.microsoft.com/office/drawing/2014/chart" uri="{C3380CC4-5D6E-409C-BE32-E72D297353CC}">
              <c16:uniqueId val="{00000003-D192-47F2-A6AE-3FEF87E7D52D}"/>
            </c:ext>
          </c:extLst>
        </c:ser>
        <c:ser>
          <c:idx val="4"/>
          <c:order val="4"/>
          <c:tx>
            <c:strRef>
              <c:f>データシート!$A$31</c:f>
              <c:strCache>
                <c:ptCount val="1"/>
                <c:pt idx="0">
                  <c:v>一般旅客自動車運送事業会計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1.22</c:v>
                </c:pt>
                <c:pt idx="2">
                  <c:v>#N/A</c:v>
                </c:pt>
                <c:pt idx="3">
                  <c:v>0.99</c:v>
                </c:pt>
                <c:pt idx="4">
                  <c:v>#N/A</c:v>
                </c:pt>
                <c:pt idx="5">
                  <c:v>1.17</c:v>
                </c:pt>
                <c:pt idx="6">
                  <c:v>#N/A</c:v>
                </c:pt>
                <c:pt idx="7">
                  <c:v>1.54</c:v>
                </c:pt>
                <c:pt idx="8">
                  <c:v>#N/A</c:v>
                </c:pt>
                <c:pt idx="9">
                  <c:v>1</c:v>
                </c:pt>
              </c:numCache>
            </c:numRef>
          </c:val>
          <c:extLst>
            <c:ext xmlns:c16="http://schemas.microsoft.com/office/drawing/2014/chart" uri="{C3380CC4-5D6E-409C-BE32-E72D297353CC}">
              <c16:uniqueId val="{00000004-D192-47F2-A6AE-3FEF87E7D52D}"/>
            </c:ext>
          </c:extLst>
        </c:ser>
        <c:ser>
          <c:idx val="5"/>
          <c:order val="5"/>
          <c:tx>
            <c:strRef>
              <c:f>データシート!$A$32</c:f>
              <c:strCache>
                <c:ptCount val="1"/>
                <c:pt idx="0">
                  <c:v>浄化槽設置管理事業会計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1.36</c:v>
                </c:pt>
                <c:pt idx="4">
                  <c:v>#N/A</c:v>
                </c:pt>
                <c:pt idx="5">
                  <c:v>1.19</c:v>
                </c:pt>
                <c:pt idx="6">
                  <c:v>#N/A</c:v>
                </c:pt>
                <c:pt idx="7">
                  <c:v>1.2</c:v>
                </c:pt>
                <c:pt idx="8">
                  <c:v>#N/A</c:v>
                </c:pt>
                <c:pt idx="9">
                  <c:v>1.18</c:v>
                </c:pt>
              </c:numCache>
            </c:numRef>
          </c:val>
          <c:extLst>
            <c:ext xmlns:c16="http://schemas.microsoft.com/office/drawing/2014/chart" uri="{C3380CC4-5D6E-409C-BE32-E72D297353CC}">
              <c16:uniqueId val="{00000005-D192-47F2-A6AE-3FEF87E7D52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0.55000000000000004</c:v>
                </c:pt>
                <c:pt idx="4">
                  <c:v>#N/A</c:v>
                </c:pt>
                <c:pt idx="5">
                  <c:v>0.46</c:v>
                </c:pt>
                <c:pt idx="6">
                  <c:v>#N/A</c:v>
                </c:pt>
                <c:pt idx="7">
                  <c:v>1.27</c:v>
                </c:pt>
                <c:pt idx="8">
                  <c:v>#N/A</c:v>
                </c:pt>
                <c:pt idx="9">
                  <c:v>1.85</c:v>
                </c:pt>
              </c:numCache>
            </c:numRef>
          </c:val>
          <c:extLst>
            <c:ext xmlns:c16="http://schemas.microsoft.com/office/drawing/2014/chart" uri="{C3380CC4-5D6E-409C-BE32-E72D297353CC}">
              <c16:uniqueId val="{00000006-D192-47F2-A6AE-3FEF87E7D52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3.88</c:v>
                </c:pt>
                <c:pt idx="2">
                  <c:v>#N/A</c:v>
                </c:pt>
                <c:pt idx="3">
                  <c:v>3.89</c:v>
                </c:pt>
                <c:pt idx="4">
                  <c:v>#N/A</c:v>
                </c:pt>
                <c:pt idx="5">
                  <c:v>0.64</c:v>
                </c:pt>
                <c:pt idx="6">
                  <c:v>#N/A</c:v>
                </c:pt>
                <c:pt idx="7">
                  <c:v>3.91</c:v>
                </c:pt>
                <c:pt idx="8">
                  <c:v>#N/A</c:v>
                </c:pt>
                <c:pt idx="9">
                  <c:v>4.66</c:v>
                </c:pt>
              </c:numCache>
            </c:numRef>
          </c:val>
          <c:extLst>
            <c:ext xmlns:c16="http://schemas.microsoft.com/office/drawing/2014/chart" uri="{C3380CC4-5D6E-409C-BE32-E72D297353CC}">
              <c16:uniqueId val="{00000007-D192-47F2-A6AE-3FEF87E7D5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2.27</c:v>
                </c:pt>
                <c:pt idx="2">
                  <c:v>#N/A</c:v>
                </c:pt>
                <c:pt idx="3">
                  <c:v>4.51</c:v>
                </c:pt>
                <c:pt idx="4">
                  <c:v>#N/A</c:v>
                </c:pt>
                <c:pt idx="5">
                  <c:v>3.79</c:v>
                </c:pt>
                <c:pt idx="6">
                  <c:v>#N/A</c:v>
                </c:pt>
                <c:pt idx="7">
                  <c:v>2.2200000000000002</c:v>
                </c:pt>
                <c:pt idx="8">
                  <c:v>#N/A</c:v>
                </c:pt>
                <c:pt idx="9">
                  <c:v>7.26</c:v>
                </c:pt>
              </c:numCache>
            </c:numRef>
          </c:val>
          <c:extLst>
            <c:ext xmlns:c16="http://schemas.microsoft.com/office/drawing/2014/chart" uri="{C3380CC4-5D6E-409C-BE32-E72D297353CC}">
              <c16:uniqueId val="{00000008-D192-47F2-A6AE-3FEF87E7D52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13.3</c:v>
                </c:pt>
                <c:pt idx="2">
                  <c:v>#N/A</c:v>
                </c:pt>
                <c:pt idx="3">
                  <c:v>13.26</c:v>
                </c:pt>
                <c:pt idx="4">
                  <c:v>#N/A</c:v>
                </c:pt>
                <c:pt idx="5">
                  <c:v>11.92</c:v>
                </c:pt>
                <c:pt idx="6">
                  <c:v>#N/A</c:v>
                </c:pt>
                <c:pt idx="7">
                  <c:v>13.45</c:v>
                </c:pt>
                <c:pt idx="8">
                  <c:v>#N/A</c:v>
                </c:pt>
                <c:pt idx="9">
                  <c:v>14.2</c:v>
                </c:pt>
              </c:numCache>
            </c:numRef>
          </c:val>
          <c:extLst>
            <c:ext xmlns:c16="http://schemas.microsoft.com/office/drawing/2014/chart" uri="{C3380CC4-5D6E-409C-BE32-E72D297353CC}">
              <c16:uniqueId val="{00000009-D192-47F2-A6AE-3FEF87E7D5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566</c:v>
                </c:pt>
                <c:pt idx="5">
                  <c:v>559</c:v>
                </c:pt>
                <c:pt idx="8">
                  <c:v>548</c:v>
                </c:pt>
                <c:pt idx="11">
                  <c:v>525</c:v>
                </c:pt>
                <c:pt idx="14">
                  <c:v>503</c:v>
                </c:pt>
              </c:numCache>
            </c:numRef>
          </c:val>
          <c:extLst>
            <c:ext xmlns:c16="http://schemas.microsoft.com/office/drawing/2014/chart" uri="{C3380CC4-5D6E-409C-BE32-E72D297353CC}">
              <c16:uniqueId val="{00000000-B9EF-419F-BB91-5318FEC665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EF-419F-BB91-5318FEC665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c:v>
                </c:pt>
                <c:pt idx="3">
                  <c:v>16</c:v>
                </c:pt>
                <c:pt idx="6">
                  <c:v>0</c:v>
                </c:pt>
                <c:pt idx="9">
                  <c:v>0</c:v>
                </c:pt>
                <c:pt idx="12">
                  <c:v>0</c:v>
                </c:pt>
              </c:numCache>
            </c:numRef>
          </c:val>
          <c:extLst>
            <c:ext xmlns:c16="http://schemas.microsoft.com/office/drawing/2014/chart" uri="{C3380CC4-5D6E-409C-BE32-E72D297353CC}">
              <c16:uniqueId val="{00000002-B9EF-419F-BB91-5318FEC665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55</c:v>
                </c:pt>
                <c:pt idx="3">
                  <c:v>50</c:v>
                </c:pt>
                <c:pt idx="6">
                  <c:v>31</c:v>
                </c:pt>
                <c:pt idx="9">
                  <c:v>32</c:v>
                </c:pt>
                <c:pt idx="12">
                  <c:v>32</c:v>
                </c:pt>
              </c:numCache>
            </c:numRef>
          </c:val>
          <c:extLst>
            <c:ext xmlns:c16="http://schemas.microsoft.com/office/drawing/2014/chart" uri="{C3380CC4-5D6E-409C-BE32-E72D297353CC}">
              <c16:uniqueId val="{00000003-B9EF-419F-BB91-5318FEC665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137</c:v>
                </c:pt>
                <c:pt idx="3">
                  <c:v>150</c:v>
                </c:pt>
                <c:pt idx="6">
                  <c:v>236</c:v>
                </c:pt>
                <c:pt idx="9">
                  <c:v>137</c:v>
                </c:pt>
                <c:pt idx="12">
                  <c:v>133</c:v>
                </c:pt>
              </c:numCache>
            </c:numRef>
          </c:val>
          <c:extLst>
            <c:ext xmlns:c16="http://schemas.microsoft.com/office/drawing/2014/chart" uri="{C3380CC4-5D6E-409C-BE32-E72D297353CC}">
              <c16:uniqueId val="{00000004-B9EF-419F-BB91-5318FEC665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EF-419F-BB91-5318FEC665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EF-419F-BB91-5318FEC665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736</c:v>
                </c:pt>
                <c:pt idx="3">
                  <c:v>726</c:v>
                </c:pt>
                <c:pt idx="6">
                  <c:v>710</c:v>
                </c:pt>
                <c:pt idx="9">
                  <c:v>709</c:v>
                </c:pt>
                <c:pt idx="12">
                  <c:v>723</c:v>
                </c:pt>
              </c:numCache>
            </c:numRef>
          </c:val>
          <c:extLst>
            <c:ext xmlns:c16="http://schemas.microsoft.com/office/drawing/2014/chart" uri="{C3380CC4-5D6E-409C-BE32-E72D297353CC}">
              <c16:uniqueId val="{00000007-B9EF-419F-BB91-5318FEC665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378</c:v>
                </c:pt>
                <c:pt idx="2">
                  <c:v>#N/A</c:v>
                </c:pt>
                <c:pt idx="3">
                  <c:v>#N/A</c:v>
                </c:pt>
                <c:pt idx="4">
                  <c:v>383</c:v>
                </c:pt>
                <c:pt idx="5">
                  <c:v>#N/A</c:v>
                </c:pt>
                <c:pt idx="6">
                  <c:v>#N/A</c:v>
                </c:pt>
                <c:pt idx="7">
                  <c:v>429</c:v>
                </c:pt>
                <c:pt idx="8">
                  <c:v>#N/A</c:v>
                </c:pt>
                <c:pt idx="9">
                  <c:v>#N/A</c:v>
                </c:pt>
                <c:pt idx="10">
                  <c:v>353</c:v>
                </c:pt>
                <c:pt idx="11">
                  <c:v>#N/A</c:v>
                </c:pt>
                <c:pt idx="12">
                  <c:v>#N/A</c:v>
                </c:pt>
                <c:pt idx="13">
                  <c:v>385</c:v>
                </c:pt>
                <c:pt idx="14">
                  <c:v>#N/A</c:v>
                </c:pt>
              </c:numCache>
            </c:numRef>
          </c:val>
          <c:smooth val="0"/>
          <c:extLst>
            <c:ext xmlns:c16="http://schemas.microsoft.com/office/drawing/2014/chart" uri="{C3380CC4-5D6E-409C-BE32-E72D297353CC}">
              <c16:uniqueId val="{00000008-B9EF-419F-BB91-5318FEC665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4490</c:v>
                </c:pt>
                <c:pt idx="5">
                  <c:v>4483</c:v>
                </c:pt>
                <c:pt idx="8">
                  <c:v>4430</c:v>
                </c:pt>
                <c:pt idx="11">
                  <c:v>4253</c:v>
                </c:pt>
                <c:pt idx="14">
                  <c:v>4604</c:v>
                </c:pt>
              </c:numCache>
            </c:numRef>
          </c:val>
          <c:extLst>
            <c:ext xmlns:c16="http://schemas.microsoft.com/office/drawing/2014/chart" uri="{C3380CC4-5D6E-409C-BE32-E72D297353CC}">
              <c16:uniqueId val="{00000000-F6D5-41BD-9776-7C8D7718C4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570</c:v>
                </c:pt>
                <c:pt idx="5">
                  <c:v>489</c:v>
                </c:pt>
                <c:pt idx="8">
                  <c:v>470</c:v>
                </c:pt>
                <c:pt idx="11">
                  <c:v>376</c:v>
                </c:pt>
                <c:pt idx="14">
                  <c:v>280</c:v>
                </c:pt>
              </c:numCache>
            </c:numRef>
          </c:val>
          <c:extLst>
            <c:ext xmlns:c16="http://schemas.microsoft.com/office/drawing/2014/chart" uri="{C3380CC4-5D6E-409C-BE32-E72D297353CC}">
              <c16:uniqueId val="{00000001-F6D5-41BD-9776-7C8D7718C4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3840</c:v>
                </c:pt>
                <c:pt idx="5">
                  <c:v>4901</c:v>
                </c:pt>
                <c:pt idx="8">
                  <c:v>5828</c:v>
                </c:pt>
                <c:pt idx="11">
                  <c:v>5718</c:v>
                </c:pt>
                <c:pt idx="14">
                  <c:v>4877</c:v>
                </c:pt>
              </c:numCache>
            </c:numRef>
          </c:val>
          <c:extLst>
            <c:ext xmlns:c16="http://schemas.microsoft.com/office/drawing/2014/chart" uri="{C3380CC4-5D6E-409C-BE32-E72D297353CC}">
              <c16:uniqueId val="{00000002-F6D5-41BD-9776-7C8D7718C4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D5-41BD-9776-7C8D7718C4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D5-41BD-9776-7C8D7718C4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D5-41BD-9776-7C8D7718C4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1228</c:v>
                </c:pt>
                <c:pt idx="3">
                  <c:v>1299</c:v>
                </c:pt>
                <c:pt idx="6">
                  <c:v>1240</c:v>
                </c:pt>
                <c:pt idx="9">
                  <c:v>1077</c:v>
                </c:pt>
                <c:pt idx="12">
                  <c:v>1059</c:v>
                </c:pt>
              </c:numCache>
            </c:numRef>
          </c:val>
          <c:extLst>
            <c:ext xmlns:c16="http://schemas.microsoft.com/office/drawing/2014/chart" uri="{C3380CC4-5D6E-409C-BE32-E72D297353CC}">
              <c16:uniqueId val="{00000006-F6D5-41BD-9776-7C8D7718C4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237</c:v>
                </c:pt>
                <c:pt idx="3">
                  <c:v>189</c:v>
                </c:pt>
                <c:pt idx="6">
                  <c:v>160</c:v>
                </c:pt>
                <c:pt idx="9">
                  <c:v>130</c:v>
                </c:pt>
                <c:pt idx="12">
                  <c:v>99</c:v>
                </c:pt>
              </c:numCache>
            </c:numRef>
          </c:val>
          <c:extLst>
            <c:ext xmlns:c16="http://schemas.microsoft.com/office/drawing/2014/chart" uri="{C3380CC4-5D6E-409C-BE32-E72D297353CC}">
              <c16:uniqueId val="{00000007-F6D5-41BD-9776-7C8D7718C4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1171</c:v>
                </c:pt>
                <c:pt idx="3">
                  <c:v>1191</c:v>
                </c:pt>
                <c:pt idx="6">
                  <c:v>1643</c:v>
                </c:pt>
                <c:pt idx="9">
                  <c:v>1495</c:v>
                </c:pt>
                <c:pt idx="12">
                  <c:v>1248</c:v>
                </c:pt>
              </c:numCache>
            </c:numRef>
          </c:val>
          <c:extLst>
            <c:ext xmlns:c16="http://schemas.microsoft.com/office/drawing/2014/chart" uri="{C3380CC4-5D6E-409C-BE32-E72D297353CC}">
              <c16:uniqueId val="{00000008-F6D5-41BD-9776-7C8D7718C4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c:v>
                </c:pt>
                <c:pt idx="3">
                  <c:v>0</c:v>
                </c:pt>
                <c:pt idx="6">
                  <c:v>0</c:v>
                </c:pt>
                <c:pt idx="9">
                  <c:v>0</c:v>
                </c:pt>
                <c:pt idx="12">
                  <c:v>0</c:v>
                </c:pt>
              </c:numCache>
            </c:numRef>
          </c:val>
          <c:extLst>
            <c:ext xmlns:c16="http://schemas.microsoft.com/office/drawing/2014/chart" uri="{C3380CC4-5D6E-409C-BE32-E72D297353CC}">
              <c16:uniqueId val="{00000009-F6D5-41BD-9776-7C8D7718C4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6454</c:v>
                </c:pt>
                <c:pt idx="3">
                  <c:v>6465</c:v>
                </c:pt>
                <c:pt idx="6">
                  <c:v>6266</c:v>
                </c:pt>
                <c:pt idx="9">
                  <c:v>5917</c:v>
                </c:pt>
                <c:pt idx="12">
                  <c:v>6294</c:v>
                </c:pt>
              </c:numCache>
            </c:numRef>
          </c:val>
          <c:extLst>
            <c:ext xmlns:c16="http://schemas.microsoft.com/office/drawing/2014/chart" uri="{C3380CC4-5D6E-409C-BE32-E72D297353CC}">
              <c16:uniqueId val="{0000000A-F6D5-41BD-9776-7C8D7718C4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D5-41BD-9776-7C8D7718C4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1300</c:v>
                </c:pt>
                <c:pt idx="1">
                  <c:v>1300</c:v>
                </c:pt>
                <c:pt idx="2">
                  <c:v>1300</c:v>
                </c:pt>
              </c:numCache>
            </c:numRef>
          </c:val>
          <c:extLst>
            <c:ext xmlns:c16="http://schemas.microsoft.com/office/drawing/2014/chart" uri="{C3380CC4-5D6E-409C-BE32-E72D297353CC}">
              <c16:uniqueId val="{00000000-B3F0-4F74-B233-55F81802B5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B3F0-4F74-B233-55F81802B5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3837</c:v>
                </c:pt>
                <c:pt idx="1">
                  <c:v>3711</c:v>
                </c:pt>
                <c:pt idx="2">
                  <c:v>2866</c:v>
                </c:pt>
              </c:numCache>
            </c:numRef>
          </c:val>
          <c:extLst>
            <c:ext xmlns:c16="http://schemas.microsoft.com/office/drawing/2014/chart" uri="{C3380CC4-5D6E-409C-BE32-E72D297353CC}">
              <c16:uniqueId val="{00000002-B3F0-4F74-B233-55F81802B5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6,968
6,848
72.24
10,914,543
10,578,167
283,397
3,902,012
6,294,001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基準財政収入額は町</a:t>
          </a:r>
          <a:r>
            <a:rPr kumimoji="1" lang="ja-JP" altLang="en-US" sz="1100">
              <a:solidFill>
                <a:schemeClr val="dk1"/>
              </a:solidFill>
              <a:effectLst/>
              <a:latin typeface="+mn-lt"/>
              <a:ea typeface="+mn-ea"/>
              <a:cs typeface="+mn-cs"/>
            </a:rPr>
            <a:t>民</a:t>
          </a:r>
          <a:r>
            <a:rPr kumimoji="1" lang="ja-JP" altLang="ja-JP" sz="1100">
              <a:solidFill>
                <a:schemeClr val="dk1"/>
              </a:solidFill>
              <a:effectLst/>
              <a:latin typeface="+mn-lt"/>
              <a:ea typeface="+mn-ea"/>
              <a:cs typeface="+mn-cs"/>
            </a:rPr>
            <a:t>税</a:t>
          </a:r>
          <a:r>
            <a:rPr kumimoji="1" lang="ja-JP" altLang="en-US" sz="1100">
              <a:solidFill>
                <a:schemeClr val="dk1"/>
              </a:solidFill>
              <a:effectLst/>
              <a:latin typeface="+mn-lt"/>
              <a:ea typeface="+mn-ea"/>
              <a:cs typeface="+mn-cs"/>
            </a:rPr>
            <a:t>や交付金等の増</a:t>
          </a:r>
          <a:r>
            <a:rPr kumimoji="1" lang="ja-JP" altLang="ja-JP" sz="1100">
              <a:solidFill>
                <a:schemeClr val="dk1"/>
              </a:solidFill>
              <a:effectLst/>
              <a:latin typeface="+mn-lt"/>
              <a:ea typeface="+mn-ea"/>
              <a:cs typeface="+mn-cs"/>
            </a:rPr>
            <a:t>により３．２％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０６８</a:t>
          </a:r>
          <a:r>
            <a:rPr kumimoji="1" lang="ja-JP" altLang="ja-JP" sz="1100">
              <a:solidFill>
                <a:schemeClr val="dk1"/>
              </a:solidFill>
              <a:effectLst/>
              <a:latin typeface="+mn-lt"/>
              <a:ea typeface="+mn-ea"/>
              <a:cs typeface="+mn-cs"/>
            </a:rPr>
            <a:t>万円の増となり、基準財政需要額においては消防費で増となったものの、土木費や</a:t>
          </a:r>
          <a:r>
            <a:rPr kumimoji="1" lang="ja-JP" altLang="en-US" sz="1100">
              <a:solidFill>
                <a:schemeClr val="dk1"/>
              </a:solidFill>
              <a:effectLst/>
              <a:latin typeface="+mn-lt"/>
              <a:ea typeface="+mn-ea"/>
              <a:cs typeface="+mn-cs"/>
            </a:rPr>
            <a:t>社会福祉</a:t>
          </a:r>
          <a:r>
            <a:rPr kumimoji="1" lang="ja-JP" altLang="ja-JP" sz="1100">
              <a:solidFill>
                <a:schemeClr val="dk1"/>
              </a:solidFill>
              <a:effectLst/>
              <a:latin typeface="+mn-lt"/>
              <a:ea typeface="+mn-ea"/>
              <a:cs typeface="+mn-cs"/>
            </a:rPr>
            <a:t>費の減により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１９３</a:t>
          </a:r>
          <a:r>
            <a:rPr kumimoji="1" lang="ja-JP" altLang="ja-JP" sz="1100">
              <a:solidFill>
                <a:schemeClr val="dk1"/>
              </a:solidFill>
              <a:effectLst/>
              <a:latin typeface="+mn-lt"/>
              <a:ea typeface="+mn-ea"/>
              <a:cs typeface="+mn-cs"/>
            </a:rPr>
            <a:t>万円の減となった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町税</a:t>
          </a:r>
          <a:r>
            <a:rPr kumimoji="1" lang="ja-JP" altLang="en-US" sz="1100">
              <a:solidFill>
                <a:schemeClr val="dk1"/>
              </a:solidFill>
              <a:effectLst/>
              <a:latin typeface="+mn-lt"/>
              <a:ea typeface="+mn-ea"/>
              <a:cs typeface="+mn-cs"/>
            </a:rPr>
            <a:t>や交付金の</a:t>
          </a:r>
          <a:r>
            <a:rPr kumimoji="1" lang="ja-JP" altLang="ja-JP" sz="1100">
              <a:solidFill>
                <a:schemeClr val="dk1"/>
              </a:solidFill>
              <a:effectLst/>
              <a:latin typeface="+mn-lt"/>
              <a:ea typeface="+mn-ea"/>
              <a:cs typeface="+mn-cs"/>
            </a:rPr>
            <a:t>増は、コロナ禍後の経済復興の兆しが見えたことが要因と推察している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人口減少</a:t>
          </a:r>
          <a:r>
            <a:rPr kumimoji="1" lang="ja-JP" altLang="en-US" sz="1100">
              <a:solidFill>
                <a:schemeClr val="dk1"/>
              </a:solidFill>
              <a:effectLst/>
              <a:latin typeface="+mn-lt"/>
              <a:ea typeface="+mn-ea"/>
              <a:cs typeface="+mn-cs"/>
            </a:rPr>
            <a:t>と共に町税等は減少していくことが想定されるものの、</a:t>
          </a:r>
          <a:r>
            <a:rPr kumimoji="1" lang="ja-JP" altLang="ja-JP" sz="1100">
              <a:solidFill>
                <a:schemeClr val="dk1"/>
              </a:solidFill>
              <a:effectLst/>
              <a:latin typeface="+mn-lt"/>
              <a:ea typeface="+mn-ea"/>
              <a:cs typeface="+mn-cs"/>
            </a:rPr>
            <a:t>徴収強化</a:t>
          </a:r>
          <a:r>
            <a:rPr kumimoji="1" lang="ja-JP" altLang="en-US" sz="1100">
              <a:solidFill>
                <a:schemeClr val="dk1"/>
              </a:solidFill>
              <a:effectLst/>
              <a:latin typeface="+mn-lt"/>
              <a:ea typeface="+mn-ea"/>
              <a:cs typeface="+mn-cs"/>
            </a:rPr>
            <a:t>などで最大限の</a:t>
          </a:r>
          <a:r>
            <a:rPr kumimoji="1" lang="ja-JP" altLang="ja-JP" sz="1100">
              <a:solidFill>
                <a:schemeClr val="dk1"/>
              </a:solidFill>
              <a:effectLst/>
              <a:latin typeface="+mn-lt"/>
              <a:ea typeface="+mn-ea"/>
              <a:cs typeface="+mn-cs"/>
            </a:rPr>
            <a:t>自主財源の確保に努め、</a:t>
          </a:r>
          <a:r>
            <a:rPr kumimoji="1" lang="ja-JP" altLang="en-US" sz="1100">
              <a:solidFill>
                <a:schemeClr val="dk1"/>
              </a:solidFill>
              <a:effectLst/>
              <a:latin typeface="+mn-lt"/>
              <a:ea typeface="+mn-ea"/>
              <a:cs typeface="+mn-cs"/>
            </a:rPr>
            <a:t>無駄な歳出を減らしていくことで、</a:t>
          </a:r>
          <a:r>
            <a:rPr kumimoji="1" lang="ja-JP" altLang="ja-JP" sz="1100">
              <a:solidFill>
                <a:schemeClr val="dk1"/>
              </a:solidFill>
              <a:effectLst/>
              <a:latin typeface="+mn-lt"/>
              <a:ea typeface="+mn-ea"/>
              <a:cs typeface="+mn-cs"/>
            </a:rPr>
            <a:t>財政の健全化を図</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類似団体と比較しても良い比率となっているが、分母となる経常一般財源において</a:t>
          </a:r>
          <a:r>
            <a:rPr kumimoji="1" lang="ja-JP" altLang="en-US" sz="1100">
              <a:solidFill>
                <a:schemeClr val="dk1"/>
              </a:solidFill>
              <a:effectLst/>
              <a:latin typeface="+mn-lt"/>
              <a:ea typeface="+mn-ea"/>
              <a:cs typeface="+mn-cs"/>
            </a:rPr>
            <a:t>地方税等の減収により総額１，８５５万円減小。</a:t>
          </a:r>
          <a:r>
            <a:rPr kumimoji="1" lang="ja-JP" altLang="ja-JP" sz="1100">
              <a:solidFill>
                <a:schemeClr val="dk1"/>
              </a:solidFill>
              <a:effectLst/>
              <a:latin typeface="+mn-lt"/>
              <a:ea typeface="+mn-ea"/>
              <a:cs typeface="+mn-cs"/>
            </a:rPr>
            <a:t>分子の経常経費充当一般財源</a:t>
          </a:r>
          <a:r>
            <a:rPr kumimoji="1" lang="ja-JP" altLang="en-US" sz="1100">
              <a:solidFill>
                <a:schemeClr val="dk1"/>
              </a:solidFill>
              <a:effectLst/>
              <a:latin typeface="+mn-lt"/>
              <a:ea typeface="+mn-ea"/>
              <a:cs typeface="+mn-cs"/>
            </a:rPr>
            <a:t>は職員不足等により人件費が１，１２０万円減となったが、新ごみ焼却施設建設事業の地方債返還開始により公債費が３，１４５万円増となるなど、６５８万円の減に留まった為、０．７％数値が悪化する結果となった。今後、物価高騰の影響により</a:t>
          </a:r>
          <a:r>
            <a:rPr kumimoji="1" lang="ja-JP" altLang="ja-JP" sz="1100">
              <a:solidFill>
                <a:schemeClr val="dk1"/>
              </a:solidFill>
              <a:effectLst/>
              <a:latin typeface="+mn-lt"/>
              <a:ea typeface="+mn-ea"/>
              <a:cs typeface="+mn-cs"/>
            </a:rPr>
            <a:t>光熱水費等経費の上昇、ごみ焼却施設</a:t>
          </a:r>
          <a:r>
            <a:rPr kumimoji="1" lang="ja-JP" altLang="en-US" sz="1100">
              <a:solidFill>
                <a:schemeClr val="dk1"/>
              </a:solidFill>
              <a:effectLst/>
              <a:latin typeface="+mn-lt"/>
              <a:ea typeface="+mn-ea"/>
              <a:cs typeface="+mn-cs"/>
            </a:rPr>
            <a:t>や既存公共施設の</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の増加が見込まれることから、</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の統廃合を検討し、</a:t>
          </a:r>
          <a:r>
            <a:rPr kumimoji="1" lang="ja-JP" altLang="ja-JP" sz="1100">
              <a:solidFill>
                <a:schemeClr val="dk1"/>
              </a:solidFill>
              <a:effectLst/>
              <a:latin typeface="+mn-lt"/>
              <a:ea typeface="+mn-ea"/>
              <a:cs typeface="+mn-cs"/>
            </a:rPr>
            <a:t>維持補修費、物件費等の削減に努める。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61</xdr:row>
      <xdr:rowOff>155575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8587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37465</xdr:rowOff>
    </xdr:from>
    <xdr:to>
      <xdr:col>19</xdr:col>
      <xdr:colOff>133350</xdr:colOff>
      <xdr:row>61</xdr:row>
      <xdr:rowOff>127423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24465"/>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37465</xdr:rowOff>
    </xdr:from>
    <xdr:to>
      <xdr:col>15</xdr:col>
      <xdr:colOff>82550</xdr:colOff>
      <xdr:row>61</xdr:row>
      <xdr:rowOff>119380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2446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63</xdr:row>
      <xdr:rowOff>21802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77830"/>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158115</xdr:rowOff>
    </xdr:from>
    <xdr:to>
      <xdr:col>15</xdr:col>
      <xdr:colOff>133350</xdr:colOff>
      <xdr:row>60</xdr:row>
      <xdr:rowOff>88265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142452</xdr:rowOff>
    </xdr:from>
    <xdr:to>
      <xdr:col>7</xdr:col>
      <xdr:colOff>31750</xdr:colOff>
      <xdr:row>63</xdr:row>
      <xdr:rowOff>72602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82779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２７９</a:t>
          </a:r>
          <a:r>
            <a:rPr kumimoji="1" lang="ja-JP" altLang="ja-JP" sz="1100">
              <a:solidFill>
                <a:schemeClr val="dk1"/>
              </a:solidFill>
              <a:effectLst/>
              <a:latin typeface="+mn-lt"/>
              <a:ea typeface="+mn-ea"/>
              <a:cs typeface="+mn-cs"/>
            </a:rPr>
            <a:t>円増加している。類似団体平均を大きく上回っているのは地理的要因により島内各所に点在する保育所を直営しているほか、空港消防業務を受託しており、職員数が多く人件費やごみ処理施設、汚泥再生処理センター等の運営に係る物件費、維持補修費が大きく影響している。</a:t>
          </a:r>
          <a:endParaRPr lang="ja-JP" altLang="ja-JP" sz="1400">
            <a:effectLst/>
          </a:endParaRPr>
        </a:p>
        <a:p>
          <a:r>
            <a:rPr kumimoji="1" lang="ja-JP" altLang="ja-JP" sz="1100">
              <a:solidFill>
                <a:schemeClr val="dk1"/>
              </a:solidFill>
              <a:effectLst/>
              <a:latin typeface="+mn-lt"/>
              <a:ea typeface="+mn-ea"/>
              <a:cs typeface="+mn-cs"/>
            </a:rPr>
            <a:t>　今後も人口減少により、悪化していくことが見込まれるが、職員の事務効率化をはじめ、施設の集約化を図ることでコスト削減に努めていく。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14799</xdr:rowOff>
    </xdr:from>
    <xdr:to>
      <xdr:col>23</xdr:col>
      <xdr:colOff>133350</xdr:colOff>
      <xdr:row>84</xdr:row>
      <xdr:rowOff>35280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16599"/>
          <a:ext cx="838200" cy="2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120176</xdr:rowOff>
    </xdr:from>
    <xdr:to>
      <xdr:col>19</xdr:col>
      <xdr:colOff>133350</xdr:colOff>
      <xdr:row>84</xdr:row>
      <xdr:rowOff>14799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50526"/>
          <a:ext cx="889000" cy="6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120176</xdr:rowOff>
    </xdr:from>
    <xdr:to>
      <xdr:col>15</xdr:col>
      <xdr:colOff>82550</xdr:colOff>
      <xdr:row>83</xdr:row>
      <xdr:rowOff>130358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50526"/>
          <a:ext cx="8890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128676</xdr:rowOff>
    </xdr:from>
    <xdr:to>
      <xdr:col>11</xdr:col>
      <xdr:colOff>31750</xdr:colOff>
      <xdr:row>83</xdr:row>
      <xdr:rowOff>130358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59026"/>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155930</xdr:rowOff>
    </xdr:from>
    <xdr:to>
      <xdr:col>23</xdr:col>
      <xdr:colOff>184150</xdr:colOff>
      <xdr:row>84</xdr:row>
      <xdr:rowOff>86080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128007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135449</xdr:rowOff>
    </xdr:from>
    <xdr:to>
      <xdr:col>19</xdr:col>
      <xdr:colOff>184150</xdr:colOff>
      <xdr:row>84</xdr:row>
      <xdr:rowOff>65599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50376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52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69376</xdr:rowOff>
    </xdr:from>
    <xdr:to>
      <xdr:col>15</xdr:col>
      <xdr:colOff>133350</xdr:colOff>
      <xdr:row>83</xdr:row>
      <xdr:rowOff>170976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155753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8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79558</xdr:rowOff>
    </xdr:from>
    <xdr:to>
      <xdr:col>11</xdr:col>
      <xdr:colOff>82550</xdr:colOff>
      <xdr:row>84</xdr:row>
      <xdr:rowOff>9708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165935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77876</xdr:rowOff>
    </xdr:from>
    <xdr:to>
      <xdr:col>7</xdr:col>
      <xdr:colOff>31750</xdr:colOff>
      <xdr:row>84</xdr:row>
      <xdr:rowOff>8026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164253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9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在職年数が長い管理職や職員の退職、他会計への職員異動等の理由により、令和５年４月１日時点でのラスパイレス指数は１．７ポイント下がる結果となった。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初任給は国の基準として</a:t>
          </a:r>
          <a:r>
            <a:rPr kumimoji="1" lang="ja-JP" altLang="en-US" sz="1100">
              <a:solidFill>
                <a:sysClr val="windowText" lastClr="000000"/>
              </a:solidFill>
              <a:effectLst/>
              <a:latin typeface="+mn-lt"/>
              <a:ea typeface="+mn-ea"/>
              <a:cs typeface="+mn-cs"/>
            </a:rPr>
            <a:t>おり、昇格に必要な年限を長くしていた為全国町村平均・類似団体平均を大きく下回っていたが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令和５年度途中より人材確保の観点から昇格年数の短縮を行ったため、今後数値が上昇する見込みである。</a:t>
          </a:r>
          <a:endParaRPr kumimoji="1" lang="en-US" altLang="ja-JP" sz="1100">
            <a:solidFill>
              <a:sysClr val="windowText" lastClr="000000"/>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38705</xdr:rowOff>
    </xdr:from>
    <xdr:to>
      <xdr:col>81</xdr:col>
      <xdr:colOff>44450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3754705"/>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62593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8811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51102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8811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51102</xdr:rowOff>
    </xdr:from>
    <xdr:to>
      <xdr:col>68</xdr:col>
      <xdr:colOff>152400</xdr:colOff>
      <xdr:row>81</xdr:row>
      <xdr:rowOff>85573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385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159355</xdr:rowOff>
    </xdr:from>
    <xdr:to>
      <xdr:col>81</xdr:col>
      <xdr:colOff>95250</xdr:colOff>
      <xdr:row>80</xdr:row>
      <xdr:rowOff>89505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80632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62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11793</xdr:rowOff>
    </xdr:from>
    <xdr:to>
      <xdr:col>77</xdr:col>
      <xdr:colOff>95250</xdr:colOff>
      <xdr:row>81</xdr:row>
      <xdr:rowOff>113393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123570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302</xdr:rowOff>
    </xdr:from>
    <xdr:to>
      <xdr:col>68</xdr:col>
      <xdr:colOff>203200</xdr:colOff>
      <xdr:row>81</xdr:row>
      <xdr:rowOff>101902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112079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34773</xdr:rowOff>
    </xdr:from>
    <xdr:to>
      <xdr:col>64</xdr:col>
      <xdr:colOff>152400</xdr:colOff>
      <xdr:row>81</xdr:row>
      <xdr:rowOff>136373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146550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職員数が全国をはじめ、類似団体の平均を大きく上回っているのは島内に点在する保育所の直営や消防救急業務のほか、空港消防業務を受託しているためである。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職員不足により数値は１人分下がったが、</a:t>
          </a:r>
          <a:r>
            <a:rPr kumimoji="1" lang="ja-JP" altLang="ja-JP" sz="1100">
              <a:solidFill>
                <a:schemeClr val="dk1"/>
              </a:solidFill>
              <a:effectLst/>
              <a:latin typeface="+mn-lt"/>
              <a:ea typeface="+mn-ea"/>
              <a:cs typeface="+mn-cs"/>
            </a:rPr>
            <a:t>今後人口減少に伴い割合は上がっていく</a:t>
          </a:r>
          <a:r>
            <a:rPr kumimoji="1" lang="ja-JP" altLang="en-US" sz="1100">
              <a:solidFill>
                <a:schemeClr val="dk1"/>
              </a:solidFill>
              <a:effectLst/>
              <a:latin typeface="+mn-lt"/>
              <a:ea typeface="+mn-ea"/>
              <a:cs typeface="+mn-cs"/>
            </a:rPr>
            <a:t>ことが想定されるため</a:t>
          </a:r>
          <a:r>
            <a:rPr kumimoji="1" lang="ja-JP" altLang="ja-JP" sz="1100">
              <a:solidFill>
                <a:schemeClr val="dk1"/>
              </a:solidFill>
              <a:effectLst/>
              <a:latin typeface="+mn-lt"/>
              <a:ea typeface="+mn-ea"/>
              <a:cs typeface="+mn-cs"/>
            </a:rPr>
            <a:t>、事務の効率化を図りつつ、多様な行政需要に対応できる組織へ再編を進め、定員管理に努める。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154136</xdr:rowOff>
    </xdr:from>
    <xdr:to>
      <xdr:col>81</xdr:col>
      <xdr:colOff>44450</xdr:colOff>
      <xdr:row>67</xdr:row>
      <xdr:rowOff>63119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46983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63119</xdr:rowOff>
    </xdr:from>
    <xdr:to>
      <xdr:col>77</xdr:col>
      <xdr:colOff>44450</xdr:colOff>
      <xdr:row>67</xdr:row>
      <xdr:rowOff>154813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550269"/>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127466</xdr:rowOff>
    </xdr:from>
    <xdr:to>
      <xdr:col>72</xdr:col>
      <xdr:colOff>203200</xdr:colOff>
      <xdr:row>67</xdr:row>
      <xdr:rowOff>154813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614616"/>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22902</xdr:rowOff>
    </xdr:from>
    <xdr:to>
      <xdr:col>68</xdr:col>
      <xdr:colOff>152400</xdr:colOff>
      <xdr:row>67</xdr:row>
      <xdr:rowOff>127466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510052"/>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103336</xdr:rowOff>
    </xdr:from>
    <xdr:to>
      <xdr:col>81</xdr:col>
      <xdr:colOff>95250</xdr:colOff>
      <xdr:row>67</xdr:row>
      <xdr:rowOff>33486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1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170663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1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12319</xdr:rowOff>
    </xdr:from>
    <xdr:to>
      <xdr:col>77</xdr:col>
      <xdr:colOff>95250</xdr:colOff>
      <xdr:row>67</xdr:row>
      <xdr:rowOff>113919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4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98696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585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104013</xdr:rowOff>
    </xdr:from>
    <xdr:to>
      <xdr:col>73</xdr:col>
      <xdr:colOff>44450</xdr:colOff>
      <xdr:row>68</xdr:row>
      <xdr:rowOff>34163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5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18940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67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76666</xdr:rowOff>
    </xdr:from>
    <xdr:to>
      <xdr:col>68</xdr:col>
      <xdr:colOff>203200</xdr:colOff>
      <xdr:row>68</xdr:row>
      <xdr:rowOff>6816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163043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6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143552</xdr:rowOff>
    </xdr:from>
    <xdr:to>
      <xdr:col>64</xdr:col>
      <xdr:colOff>152400</xdr:colOff>
      <xdr:row>67</xdr:row>
      <xdr:rowOff>73702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4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58479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54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令和１</a:t>
          </a:r>
          <a:r>
            <a:rPr kumimoji="1" lang="ja-JP" altLang="ja-JP" sz="1100">
              <a:solidFill>
                <a:schemeClr val="dk1"/>
              </a:solidFill>
              <a:effectLst/>
              <a:latin typeface="+mn-lt"/>
              <a:ea typeface="+mn-ea"/>
              <a:cs typeface="+mn-cs"/>
            </a:rPr>
            <a:t>年度より少しづつ改善している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、類似団体と比べ</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％と大きく差が出る結果となっ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新規発行債を抑制し、元利償還金の額</a:t>
          </a:r>
          <a:r>
            <a:rPr kumimoji="1" lang="ja-JP" altLang="en-US" sz="1100">
              <a:solidFill>
                <a:schemeClr val="dk1"/>
              </a:solidFill>
              <a:effectLst/>
              <a:latin typeface="+mn-lt"/>
              <a:ea typeface="+mn-ea"/>
              <a:cs typeface="+mn-cs"/>
            </a:rPr>
            <a:t>は減らしてきたものの</a:t>
          </a:r>
          <a:r>
            <a:rPr kumimoji="1" lang="ja-JP" altLang="ja-JP" sz="1100">
              <a:solidFill>
                <a:schemeClr val="dk1"/>
              </a:solidFill>
              <a:effectLst/>
              <a:latin typeface="+mn-lt"/>
              <a:ea typeface="+mn-ea"/>
              <a:cs typeface="+mn-cs"/>
            </a:rPr>
            <a:t>、令和５年</a:t>
          </a:r>
          <a:r>
            <a:rPr kumimoji="1" lang="ja-JP" altLang="en-US" sz="1100">
              <a:solidFill>
                <a:schemeClr val="dk1"/>
              </a:solidFill>
              <a:effectLst/>
              <a:latin typeface="+mn-lt"/>
              <a:ea typeface="+mn-ea"/>
              <a:cs typeface="+mn-cs"/>
            </a:rPr>
            <a:t>度に焼却場建設事業ほかで約１０億円の起債を行い、</a:t>
          </a:r>
          <a:r>
            <a:rPr kumimoji="1" lang="ja-JP" altLang="ja-JP" sz="1100">
              <a:solidFill>
                <a:schemeClr val="dk1"/>
              </a:solidFill>
              <a:effectLst/>
              <a:latin typeface="+mn-lt"/>
              <a:ea typeface="+mn-ea"/>
              <a:cs typeface="+mn-cs"/>
            </a:rPr>
            <a:t>令和６年</a:t>
          </a:r>
          <a:r>
            <a:rPr kumimoji="1" lang="ja-JP" altLang="en-US" sz="1100">
              <a:solidFill>
                <a:schemeClr val="dk1"/>
              </a:solidFill>
              <a:effectLst/>
              <a:latin typeface="+mn-lt"/>
              <a:ea typeface="+mn-ea"/>
              <a:cs typeface="+mn-cs"/>
            </a:rPr>
            <a:t>度は</a:t>
          </a:r>
          <a:r>
            <a:rPr kumimoji="1" lang="ja-JP" altLang="ja-JP" sz="1100">
              <a:solidFill>
                <a:schemeClr val="dk1"/>
              </a:solidFill>
              <a:effectLst/>
              <a:latin typeface="+mn-lt"/>
              <a:ea typeface="+mn-ea"/>
              <a:cs typeface="+mn-cs"/>
            </a:rPr>
            <a:t>歴史民俗資料館改修事業で</a:t>
          </a:r>
          <a:r>
            <a:rPr kumimoji="1" lang="ja-JP" altLang="en-US" sz="1100">
              <a:solidFill>
                <a:schemeClr val="dk1"/>
              </a:solidFill>
              <a:effectLst/>
              <a:latin typeface="+mn-lt"/>
              <a:ea typeface="+mn-ea"/>
              <a:cs typeface="+mn-cs"/>
            </a:rPr>
            <a:t>新たに</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億円の起債を行う</a:t>
          </a:r>
          <a:r>
            <a:rPr kumimoji="1" lang="ja-JP" altLang="en-US" sz="1100">
              <a:solidFill>
                <a:schemeClr val="dk1"/>
              </a:solidFill>
              <a:effectLst/>
              <a:latin typeface="+mn-lt"/>
              <a:ea typeface="+mn-ea"/>
              <a:cs typeface="+mn-cs"/>
            </a:rPr>
            <a:t>予定である為、実質公債費比率は上昇することが予想される。</a:t>
          </a:r>
          <a:r>
            <a:rPr kumimoji="1" lang="ja-JP" altLang="ja-JP" sz="1100">
              <a:solidFill>
                <a:schemeClr val="dk1"/>
              </a:solidFill>
              <a:effectLst/>
              <a:latin typeface="+mn-lt"/>
              <a:ea typeface="+mn-ea"/>
              <a:cs typeface="+mn-cs"/>
            </a:rPr>
            <a:t>引き続き交付税措置のある起債を優先し、他事業において単独の起債を最小限に抑制することで公債費負担比率の分母を上げ、大幅な上昇とならないよう努める。</a:t>
          </a:r>
          <a:endParaRPr lang="ja-JP" altLang="ja-JP" sz="1400">
            <a:effectLst/>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42</xdr:row>
      <xdr:rowOff>150876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324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150876</xdr:rowOff>
    </xdr:from>
    <xdr:to>
      <xdr:col>77</xdr:col>
      <xdr:colOff>44450</xdr:colOff>
      <xdr:row>43</xdr:row>
      <xdr:rowOff>46990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517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66294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41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66294</xdr:rowOff>
    </xdr:from>
    <xdr:to>
      <xdr:col>68</xdr:col>
      <xdr:colOff>152400</xdr:colOff>
      <xdr:row>43</xdr:row>
      <xdr:rowOff>75946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386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25146</xdr:rowOff>
    </xdr:from>
    <xdr:to>
      <xdr:col>64</xdr:col>
      <xdr:colOff>152400</xdr:colOff>
      <xdr:row>43</xdr:row>
      <xdr:rowOff>126746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111523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前年度に引き続き将来負担比率は０％となっているが、令和３年度</a:t>
          </a:r>
          <a:r>
            <a:rPr kumimoji="1" lang="ja-JP" altLang="en-US" sz="1100">
              <a:solidFill>
                <a:schemeClr val="dk1"/>
              </a:solidFill>
              <a:effectLst/>
              <a:latin typeface="+mn-lt"/>
              <a:ea typeface="+mn-ea"/>
              <a:cs typeface="+mn-cs"/>
            </a:rPr>
            <a:t>から着手した</a:t>
          </a:r>
          <a:r>
            <a:rPr kumimoji="1" lang="ja-JP" altLang="ja-JP" sz="1100">
              <a:solidFill>
                <a:schemeClr val="dk1"/>
              </a:solidFill>
              <a:effectLst/>
              <a:latin typeface="+mn-lt"/>
              <a:ea typeface="+mn-ea"/>
              <a:cs typeface="+mn-cs"/>
            </a:rPr>
            <a:t>焼却場の建設</a:t>
          </a:r>
          <a:r>
            <a:rPr kumimoji="1" lang="ja-JP" altLang="en-US" sz="1100">
              <a:solidFill>
                <a:schemeClr val="dk1"/>
              </a:solidFill>
              <a:effectLst/>
              <a:latin typeface="+mn-lt"/>
              <a:ea typeface="+mn-ea"/>
              <a:cs typeface="+mn-cs"/>
            </a:rPr>
            <a:t>が完了に加え、令和４年から着手している歴史民俗資料館改修事業も合わせて、基金を９億３，５００万円取り崩し、地方債も１０億円近く発行することとなった。今後、老朽化に伴う施設改修等が発生していく可能性が高いため、施設の統廃合などを検討しながら、</a:t>
          </a:r>
          <a:r>
            <a:rPr kumimoji="1" lang="ja-JP" altLang="ja-JP" sz="1100">
              <a:solidFill>
                <a:schemeClr val="dk1"/>
              </a:solidFill>
              <a:effectLst/>
              <a:latin typeface="+mn-lt"/>
              <a:ea typeface="+mn-ea"/>
              <a:cs typeface="+mn-cs"/>
            </a:rPr>
            <a:t>新規発行債や基金の取り崩しの抑制に努め、将来負担比率が上昇しないよう健全な財政運営を図る。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62247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6,968
6,848
72.24
10,914,543
10,578,167
283,397
3,902,012
6,294,001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保育所４施設の運営や消防業務の直営、空港消防業務受託等により</a:t>
          </a:r>
          <a:r>
            <a:rPr kumimoji="1" lang="ja-JP" altLang="en-US" sz="1100">
              <a:solidFill>
                <a:schemeClr val="dk1"/>
              </a:solidFill>
              <a:effectLst/>
              <a:latin typeface="+mn-lt"/>
              <a:ea typeface="+mn-ea"/>
              <a:cs typeface="+mn-cs"/>
            </a:rPr>
            <a:t>他団体より</a:t>
          </a:r>
          <a:r>
            <a:rPr kumimoji="1" lang="ja-JP" altLang="ja-JP" sz="1100">
              <a:solidFill>
                <a:schemeClr val="dk1"/>
              </a:solidFill>
              <a:effectLst/>
              <a:latin typeface="+mn-lt"/>
              <a:ea typeface="+mn-ea"/>
              <a:cs typeface="+mn-cs"/>
            </a:rPr>
            <a:t>職員数が多</a:t>
          </a:r>
          <a:r>
            <a:rPr kumimoji="1" lang="ja-JP" altLang="en-US" sz="1100">
              <a:solidFill>
                <a:schemeClr val="dk1"/>
              </a:solidFill>
              <a:effectLst/>
              <a:latin typeface="+mn-lt"/>
              <a:ea typeface="+mn-ea"/>
              <a:cs typeface="+mn-cs"/>
            </a:rPr>
            <a:t>いものの</a:t>
          </a:r>
          <a:r>
            <a:rPr kumimoji="1" lang="ja-JP" altLang="ja-JP" sz="1100">
              <a:solidFill>
                <a:schemeClr val="dk1"/>
              </a:solidFill>
              <a:effectLst/>
              <a:latin typeface="+mn-lt"/>
              <a:ea typeface="+mn-ea"/>
              <a:cs typeface="+mn-cs"/>
            </a:rPr>
            <a:t>、給与水準</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低</a:t>
          </a:r>
          <a:r>
            <a:rPr kumimoji="1" lang="ja-JP" altLang="en-US" sz="1100">
              <a:solidFill>
                <a:schemeClr val="dk1"/>
              </a:solidFill>
              <a:effectLst/>
              <a:latin typeface="+mn-lt"/>
              <a:ea typeface="+mn-ea"/>
              <a:cs typeface="+mn-cs"/>
            </a:rPr>
            <a:t>いこと</a:t>
          </a:r>
          <a:r>
            <a:rPr kumimoji="1" lang="ja-JP" altLang="ja-JP" sz="1100">
              <a:solidFill>
                <a:schemeClr val="dk1"/>
              </a:solidFill>
              <a:effectLst/>
              <a:latin typeface="+mn-lt"/>
              <a:ea typeface="+mn-ea"/>
              <a:cs typeface="+mn-cs"/>
            </a:rPr>
            <a:t>で類似団体とほぼ同規模</a:t>
          </a:r>
          <a:r>
            <a:rPr kumimoji="1" lang="ja-JP" altLang="en-US" sz="1100">
              <a:solidFill>
                <a:schemeClr val="dk1"/>
              </a:solidFill>
              <a:effectLst/>
              <a:latin typeface="+mn-lt"/>
              <a:ea typeface="+mn-ea"/>
              <a:cs typeface="+mn-cs"/>
            </a:rPr>
            <a:t>の人件費となっている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職員不足等により経常収支比率は</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同程度だ</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令和５年度より昇給や採用条件改定を行った為、人件費総額は今後上昇していくと想定される。機構改革などで適正</a:t>
          </a:r>
          <a:r>
            <a:rPr kumimoji="1" lang="ja-JP" altLang="ja-JP" sz="1100">
              <a:solidFill>
                <a:schemeClr val="dk1"/>
              </a:solidFill>
              <a:effectLst/>
              <a:latin typeface="+mn-lt"/>
              <a:ea typeface="+mn-ea"/>
              <a:cs typeface="+mn-cs"/>
            </a:rPr>
            <a:t>な人員管理</a:t>
          </a:r>
          <a:r>
            <a:rPr kumimoji="1" lang="ja-JP" altLang="en-US" sz="1100">
              <a:solidFill>
                <a:schemeClr val="dk1"/>
              </a:solidFill>
              <a:effectLst/>
              <a:latin typeface="+mn-lt"/>
              <a:ea typeface="+mn-ea"/>
              <a:cs typeface="+mn-cs"/>
            </a:rPr>
            <a:t>を検討し、行政サービスの質を落とさずに人件費の抑制を</a:t>
          </a:r>
          <a:r>
            <a:rPr kumimoji="1" lang="ja-JP" altLang="ja-JP" sz="1100">
              <a:solidFill>
                <a:schemeClr val="dk1"/>
              </a:solidFill>
              <a:effectLst/>
              <a:latin typeface="+mn-lt"/>
              <a:ea typeface="+mn-ea"/>
              <a:cs typeface="+mn-cs"/>
            </a:rPr>
            <a:t>目指していく。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25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6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64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39</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887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160020</xdr:rowOff>
    </xdr:from>
    <xdr:to>
      <xdr:col>24</xdr:col>
      <xdr:colOff>76200</xdr:colOff>
      <xdr:row>39</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160020</xdr:rowOff>
    </xdr:from>
    <xdr:to>
      <xdr:col>20</xdr:col>
      <xdr:colOff>38100</xdr:colOff>
      <xdr:row>39</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26670</xdr:rowOff>
    </xdr:from>
    <xdr:to>
      <xdr:col>11</xdr:col>
      <xdr:colOff>60325</xdr:colOff>
      <xdr:row>39</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、物件費総額は９，８０１万円増額となっているが、経常収支</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は１．３％減少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経常経費充当一財等も５，８６８万円減少となった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都支出金の充当額増が大きな要因と考えている。</a:t>
          </a:r>
          <a:r>
            <a:rPr kumimoji="1" lang="ja-JP" altLang="ja-JP" sz="1100">
              <a:solidFill>
                <a:schemeClr val="dk1"/>
              </a:solidFill>
              <a:effectLst/>
              <a:latin typeface="+mn-lt"/>
              <a:ea typeface="+mn-ea"/>
              <a:cs typeface="+mn-cs"/>
            </a:rPr>
            <a:t>類似団体に比べて施設数が多</a:t>
          </a:r>
          <a:r>
            <a:rPr kumimoji="1" lang="ja-JP" altLang="en-US" sz="1100">
              <a:solidFill>
                <a:schemeClr val="dk1"/>
              </a:solidFill>
              <a:effectLst/>
              <a:latin typeface="+mn-lt"/>
              <a:ea typeface="+mn-ea"/>
              <a:cs typeface="+mn-cs"/>
            </a:rPr>
            <a:t>く、掛かる経常経費も少なくない状況に加え、</a:t>
          </a:r>
          <a:r>
            <a:rPr kumimoji="1" lang="ja-JP" altLang="ja-JP" sz="1100">
              <a:solidFill>
                <a:schemeClr val="dk1"/>
              </a:solidFill>
              <a:effectLst/>
              <a:latin typeface="+mn-lt"/>
              <a:ea typeface="+mn-ea"/>
              <a:cs typeface="+mn-cs"/>
            </a:rPr>
            <a:t>今後、デジタル化によりシステムに係るコストで更なる増加が見込まれるが、コスト削減に取り組み同水準を維持していけるよう努め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17</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165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5249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37846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52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18</xdr:row>
      <xdr:rowOff>94996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524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44196</xdr:rowOff>
    </xdr:from>
    <xdr:to>
      <xdr:col>65</xdr:col>
      <xdr:colOff>53975</xdr:colOff>
      <xdr:row>18</xdr:row>
      <xdr:rowOff>145796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130573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年度に比べて比率は</a:t>
          </a:r>
          <a:r>
            <a:rPr kumimoji="1" lang="ja-JP" altLang="en-US" sz="1100">
              <a:solidFill>
                <a:schemeClr val="dk1"/>
              </a:solidFill>
              <a:effectLst/>
              <a:latin typeface="+mn-lt"/>
              <a:ea typeface="+mn-ea"/>
              <a:cs typeface="+mn-cs"/>
            </a:rPr>
            <a:t>０．７％減となっているが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障害者自立支援事業等の充当特定財源が増えたことによる。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制度上削減が難しい経費であるため、制度改正に注視するとともに資格審査事務を適正に行い、</a:t>
          </a:r>
          <a:r>
            <a:rPr kumimoji="1" lang="ja-JP" altLang="en-US" sz="1100">
              <a:solidFill>
                <a:schemeClr val="dk1"/>
              </a:solidFill>
              <a:effectLst/>
              <a:latin typeface="+mn-lt"/>
              <a:ea typeface="+mn-ea"/>
              <a:cs typeface="+mn-cs"/>
            </a:rPr>
            <a:t>適切な</a:t>
          </a:r>
          <a:r>
            <a:rPr kumimoji="1" lang="ja-JP" altLang="ja-JP" sz="1100">
              <a:solidFill>
                <a:schemeClr val="dk1"/>
              </a:solidFill>
              <a:effectLst/>
              <a:latin typeface="+mn-lt"/>
              <a:ea typeface="+mn-ea"/>
              <a:cs typeface="+mn-cs"/>
            </a:rPr>
            <a:t>給付に努める。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329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85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令和２年度に浄化槽設置管理事業が企業会計へ移管したことにより、５．７％と大きく減となっている。</a:t>
          </a:r>
          <a:endParaRPr lang="ja-JP" altLang="ja-JP" sz="1400">
            <a:effectLst/>
          </a:endParaRPr>
        </a:p>
        <a:p>
          <a:r>
            <a:rPr kumimoji="1" lang="ja-JP" altLang="ja-JP" sz="1100">
              <a:solidFill>
                <a:schemeClr val="dk1"/>
              </a:solidFill>
              <a:effectLst/>
              <a:latin typeface="+mn-lt"/>
              <a:ea typeface="+mn-ea"/>
              <a:cs typeface="+mn-cs"/>
            </a:rPr>
            <a:t>　前年度と比較して</a:t>
          </a:r>
          <a:r>
            <a:rPr kumimoji="1" lang="ja-JP" altLang="en-US" sz="1100">
              <a:solidFill>
                <a:schemeClr val="dk1"/>
              </a:solidFill>
              <a:effectLst/>
              <a:latin typeface="+mn-lt"/>
              <a:ea typeface="+mn-ea"/>
              <a:cs typeface="+mn-cs"/>
            </a:rPr>
            <a:t>経常収支比率が２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したのは、</a:t>
          </a:r>
          <a:r>
            <a:rPr kumimoji="1" lang="ja-JP" altLang="en-US" sz="1100">
              <a:solidFill>
                <a:schemeClr val="dk1"/>
              </a:solidFill>
              <a:effectLst/>
              <a:latin typeface="+mn-lt"/>
              <a:ea typeface="+mn-ea"/>
              <a:cs typeface="+mn-cs"/>
            </a:rPr>
            <a:t>都支出金の充当が減となったことが</a:t>
          </a:r>
          <a:r>
            <a:rPr kumimoji="1" lang="ja-JP" altLang="ja-JP" sz="1100">
              <a:solidFill>
                <a:schemeClr val="dk1"/>
              </a:solidFill>
              <a:effectLst/>
              <a:latin typeface="+mn-lt"/>
              <a:ea typeface="+mn-ea"/>
              <a:cs typeface="+mn-cs"/>
            </a:rPr>
            <a:t>大き</a:t>
          </a:r>
          <a:r>
            <a:rPr kumimoji="1" lang="ja-JP" altLang="en-US" sz="1100">
              <a:solidFill>
                <a:schemeClr val="dk1"/>
              </a:solidFill>
              <a:effectLst/>
              <a:latin typeface="+mn-lt"/>
              <a:ea typeface="+mn-ea"/>
              <a:cs typeface="+mn-cs"/>
            </a:rPr>
            <a:t>な要因と考えている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各特別会計への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の歳出総額は１，８８７万円ほど減少しているが、以前として</a:t>
          </a:r>
          <a:r>
            <a:rPr kumimoji="1" lang="ja-JP" altLang="ja-JP" sz="1100">
              <a:solidFill>
                <a:schemeClr val="dk1"/>
              </a:solidFill>
              <a:effectLst/>
              <a:latin typeface="+mn-lt"/>
              <a:ea typeface="+mn-ea"/>
              <a:cs typeface="+mn-cs"/>
            </a:rPr>
            <a:t>一般会計からの補てんに</a:t>
          </a:r>
          <a:r>
            <a:rPr kumimoji="1" lang="ja-JP" altLang="en-US" sz="1100">
              <a:solidFill>
                <a:schemeClr val="dk1"/>
              </a:solidFill>
              <a:effectLst/>
              <a:latin typeface="+mn-lt"/>
              <a:ea typeface="+mn-ea"/>
              <a:cs typeface="+mn-cs"/>
            </a:rPr>
            <a:t>依</a:t>
          </a:r>
          <a:r>
            <a:rPr kumimoji="1" lang="ja-JP" altLang="ja-JP" sz="1100">
              <a:solidFill>
                <a:schemeClr val="dk1"/>
              </a:solidFill>
              <a:effectLst/>
              <a:latin typeface="+mn-lt"/>
              <a:ea typeface="+mn-ea"/>
              <a:cs typeface="+mn-cs"/>
            </a:rPr>
            <a:t>存して</a:t>
          </a:r>
          <a:r>
            <a:rPr kumimoji="1" lang="ja-JP" altLang="en-US" sz="1100">
              <a:solidFill>
                <a:schemeClr val="dk1"/>
              </a:solidFill>
              <a:effectLst/>
              <a:latin typeface="+mn-lt"/>
              <a:ea typeface="+mn-ea"/>
              <a:cs typeface="+mn-cs"/>
            </a:rPr>
            <a:t>いる傾向が強いため</a:t>
          </a:r>
          <a:r>
            <a:rPr kumimoji="1" lang="ja-JP" altLang="ja-JP" sz="1100">
              <a:solidFill>
                <a:schemeClr val="dk1"/>
              </a:solidFill>
              <a:effectLst/>
              <a:latin typeface="+mn-lt"/>
              <a:ea typeface="+mn-ea"/>
              <a:cs typeface="+mn-cs"/>
            </a:rPr>
            <a:t>、段階的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値上げを検討</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55</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2862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85090</xdr:rowOff>
    </xdr:from>
    <xdr:to>
      <xdr:col>78</xdr:col>
      <xdr:colOff>69850</xdr:colOff>
      <xdr:row>54</xdr:row>
      <xdr:rowOff>27940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171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46990</xdr:rowOff>
    </xdr:from>
    <xdr:to>
      <xdr:col>73</xdr:col>
      <xdr:colOff>180975</xdr:colOff>
      <xdr:row>53</xdr:row>
      <xdr:rowOff>85090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13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46990</xdr:rowOff>
    </xdr:from>
    <xdr:to>
      <xdr:col>69</xdr:col>
      <xdr:colOff>92075</xdr:colOff>
      <xdr:row>55</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1338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148590</xdr:rowOff>
    </xdr:from>
    <xdr:to>
      <xdr:col>78</xdr:col>
      <xdr:colOff>120650</xdr:colOff>
      <xdr:row>54</xdr:row>
      <xdr:rowOff>78740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88917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34290</xdr:rowOff>
    </xdr:from>
    <xdr:to>
      <xdr:col>74</xdr:col>
      <xdr:colOff>31750</xdr:colOff>
      <xdr:row>53</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146067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167640</xdr:rowOff>
    </xdr:from>
    <xdr:to>
      <xdr:col>69</xdr:col>
      <xdr:colOff>142875</xdr:colOff>
      <xdr:row>53</xdr:row>
      <xdr:rowOff>97790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107967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公営企業会計への繰出金が前年度より</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．７％（</a:t>
          </a:r>
          <a:r>
            <a:rPr kumimoji="1" lang="ja-JP" altLang="en-US" sz="1100">
              <a:solidFill>
                <a:schemeClr val="dk1"/>
              </a:solidFill>
              <a:effectLst/>
              <a:latin typeface="+mn-lt"/>
              <a:ea typeface="+mn-ea"/>
              <a:cs typeface="+mn-cs"/>
            </a:rPr>
            <a:t>１億３，６８７</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増となったものの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都支出金の充当額を増額したことを主な要因とし、</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より経常収支比率は０．６％減</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令和５年１０月より水道代及び浄化槽手数料の料金改定を行い、経費削減を図</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今後も公営企業会計への繰出は増加傾向にあるため、公営企業の経営健全化を進め、繰出削減に努め</a:t>
          </a:r>
          <a:r>
            <a:rPr kumimoji="1" lang="ja-JP" altLang="en-US" sz="1100">
              <a:solidFill>
                <a:schemeClr val="dk1"/>
              </a:solidFill>
              <a:effectLst/>
              <a:latin typeface="+mn-lt"/>
              <a:ea typeface="+mn-ea"/>
              <a:cs typeface="+mn-cs"/>
            </a:rPr>
            <a:t>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94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37</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214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37</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123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厳しい財政運営が続いており、起債抑制を続けてきたことにより元利償還金が年々減少して</a:t>
          </a:r>
          <a:r>
            <a:rPr kumimoji="1" lang="ja-JP" altLang="en-US" sz="1100">
              <a:solidFill>
                <a:schemeClr val="dk1"/>
              </a:solidFill>
              <a:effectLst/>
              <a:latin typeface="+mn-lt"/>
              <a:ea typeface="+mn-ea"/>
              <a:cs typeface="+mn-cs"/>
            </a:rPr>
            <a:t>きたが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令和５年度よりごみ焼却場建設事業の起債分の償還が始まり、公債費が１，４０３万円ほど増額となった。</a:t>
          </a:r>
          <a:r>
            <a:rPr kumimoji="1" lang="ja-JP" altLang="ja-JP" sz="1100">
              <a:solidFill>
                <a:schemeClr val="dk1"/>
              </a:solidFill>
              <a:effectLst/>
              <a:latin typeface="+mn-lt"/>
              <a:ea typeface="+mn-ea"/>
              <a:cs typeface="+mn-cs"/>
            </a:rPr>
            <a:t>充当特定財源</a:t>
          </a:r>
          <a:r>
            <a:rPr kumimoji="1" lang="ja-JP" altLang="en-US" sz="1100">
              <a:solidFill>
                <a:schemeClr val="dk1"/>
              </a:solidFill>
              <a:effectLst/>
              <a:latin typeface="+mn-lt"/>
              <a:ea typeface="+mn-ea"/>
              <a:cs typeface="+mn-cs"/>
            </a:rPr>
            <a:t>も１，７４２万円減となり、経常収支比率は</a:t>
          </a:r>
          <a:r>
            <a:rPr kumimoji="1" lang="ja-JP" altLang="ja-JP" sz="1100">
              <a:solidFill>
                <a:schemeClr val="dk1"/>
              </a:solidFill>
              <a:effectLst/>
              <a:latin typeface="+mn-lt"/>
              <a:ea typeface="+mn-ea"/>
              <a:cs typeface="+mn-cs"/>
            </a:rPr>
            <a:t>１％増加、類似団体と比較して悪化する結果となった。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今後、更に厳しい財政状況になると想定されるが、建</a:t>
          </a:r>
          <a:r>
            <a:rPr kumimoji="1" lang="ja-JP" altLang="ja-JP" sz="1100">
              <a:solidFill>
                <a:schemeClr val="dk1"/>
              </a:solidFill>
              <a:effectLst/>
              <a:latin typeface="+mn-lt"/>
              <a:ea typeface="+mn-ea"/>
              <a:cs typeface="+mn-cs"/>
            </a:rPr>
            <a:t>設事業の平準化を図り、新規発行債を抑制してい</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健全な財政運営を</a:t>
          </a:r>
          <a:r>
            <a:rPr kumimoji="1" lang="ja-JP" altLang="en-US" sz="1100">
              <a:solidFill>
                <a:schemeClr val="dk1"/>
              </a:solidFill>
              <a:effectLst/>
              <a:latin typeface="+mn-lt"/>
              <a:ea typeface="+mn-ea"/>
              <a:cs typeface="+mn-cs"/>
            </a:rPr>
            <a:t>図っていく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45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03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038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全体として類似団体平均を下回っているが、人件費については削減できない経費となっているため、その他が増加してしまうと類似団体を上回ってしまう可能性がある。</a:t>
          </a:r>
          <a:endParaRPr lang="ja-JP" altLang="ja-JP" sz="1400">
            <a:effectLst/>
          </a:endParaRPr>
        </a:p>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、類似団体は</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となり、経常収支比率の順位は上がったものの、より</a:t>
          </a:r>
          <a:r>
            <a:rPr kumimoji="1" lang="ja-JP" altLang="ja-JP" sz="1100">
              <a:solidFill>
                <a:schemeClr val="dk1"/>
              </a:solidFill>
              <a:effectLst/>
              <a:latin typeface="+mn-lt"/>
              <a:ea typeface="+mn-ea"/>
              <a:cs typeface="+mn-cs"/>
            </a:rPr>
            <a:t>健全な財政運営を行っていくためには、今後もこれまで以上の歳出削減を図っていく必要がある。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76</xdr:row>
      <xdr:rowOff>168911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876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76</xdr:row>
      <xdr:rowOff>168911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9337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119380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933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77</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495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118111</xdr:rowOff>
    </xdr:from>
    <xdr:to>
      <xdr:col>78</xdr:col>
      <xdr:colOff>120650</xdr:colOff>
      <xdr:row>77</xdr:row>
      <xdr:rowOff>48261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114300</xdr:rowOff>
    </xdr:from>
    <xdr:to>
      <xdr:col>65</xdr:col>
      <xdr:colOff>53975</xdr:colOff>
      <xdr:row>78</xdr:row>
      <xdr:rowOff>44450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54627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62916</xdr:rowOff>
    </xdr:from>
    <xdr:to>
      <xdr:col>29</xdr:col>
      <xdr:colOff>127000</xdr:colOff>
      <xdr:row>16</xdr:row>
      <xdr:rowOff>84816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3741"/>
          <a:ext cx="647700" cy="21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81905</xdr:rowOff>
    </xdr:from>
    <xdr:to>
      <xdr:col>26</xdr:col>
      <xdr:colOff>50800</xdr:colOff>
      <xdr:row>16</xdr:row>
      <xdr:rowOff>84816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72730"/>
          <a:ext cx="698500" cy="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81905</xdr:rowOff>
    </xdr:from>
    <xdr:to>
      <xdr:col>22</xdr:col>
      <xdr:colOff>114300</xdr:colOff>
      <xdr:row>16</xdr:row>
      <xdr:rowOff>137630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2730"/>
          <a:ext cx="698500" cy="5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109916</xdr:rowOff>
    </xdr:from>
    <xdr:to>
      <xdr:col>18</xdr:col>
      <xdr:colOff>177800</xdr:colOff>
      <xdr:row>16</xdr:row>
      <xdr:rowOff>137630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00741"/>
          <a:ext cx="698500" cy="2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12116</xdr:rowOff>
    </xdr:from>
    <xdr:to>
      <xdr:col>29</xdr:col>
      <xdr:colOff>177800</xdr:colOff>
      <xdr:row>16</xdr:row>
      <xdr:rowOff>113716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28643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4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34016</xdr:rowOff>
    </xdr:from>
    <xdr:to>
      <xdr:col>26</xdr:col>
      <xdr:colOff>101600</xdr:colOff>
      <xdr:row>16</xdr:row>
      <xdr:rowOff>135616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4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145793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9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31105</xdr:rowOff>
    </xdr:from>
    <xdr:to>
      <xdr:col>22</xdr:col>
      <xdr:colOff>165100</xdr:colOff>
      <xdr:row>16</xdr:row>
      <xdr:rowOff>132705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142882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86830</xdr:rowOff>
    </xdr:from>
    <xdr:to>
      <xdr:col>19</xdr:col>
      <xdr:colOff>38100</xdr:colOff>
      <xdr:row>17</xdr:row>
      <xdr:rowOff>16980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27157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59116</xdr:rowOff>
    </xdr:from>
    <xdr:to>
      <xdr:col>15</xdr:col>
      <xdr:colOff>101600</xdr:colOff>
      <xdr:row>16</xdr:row>
      <xdr:rowOff>160716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170893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99796</xdr:rowOff>
    </xdr:from>
    <xdr:to>
      <xdr:col>29</xdr:col>
      <xdr:colOff>127000</xdr:colOff>
      <xdr:row>35</xdr:row>
      <xdr:rowOff>183595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10146"/>
          <a:ext cx="647700" cy="83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19264</xdr:rowOff>
    </xdr:from>
    <xdr:to>
      <xdr:col>26</xdr:col>
      <xdr:colOff>50800</xdr:colOff>
      <xdr:row>35</xdr:row>
      <xdr:rowOff>183595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629614"/>
          <a:ext cx="698500" cy="164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19264</xdr:rowOff>
    </xdr:from>
    <xdr:to>
      <xdr:col>22</xdr:col>
      <xdr:colOff>114300</xdr:colOff>
      <xdr:row>35</xdr:row>
      <xdr:rowOff>136210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629614"/>
          <a:ext cx="698500" cy="116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136210</xdr:rowOff>
    </xdr:from>
    <xdr:to>
      <xdr:col>18</xdr:col>
      <xdr:colOff>177800</xdr:colOff>
      <xdr:row>35</xdr:row>
      <xdr:rowOff>154759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46560"/>
          <a:ext cx="6985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48996</xdr:rowOff>
    </xdr:from>
    <xdr:to>
      <xdr:col>29</xdr:col>
      <xdr:colOff>177800</xdr:colOff>
      <xdr:row>35</xdr:row>
      <xdr:rowOff>150596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5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236973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132795</xdr:rowOff>
    </xdr:from>
    <xdr:to>
      <xdr:col>26</xdr:col>
      <xdr:colOff>101600</xdr:colOff>
      <xdr:row>35</xdr:row>
      <xdr:rowOff>234395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43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244572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1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311364</xdr:rowOff>
    </xdr:from>
    <xdr:to>
      <xdr:col>22</xdr:col>
      <xdr:colOff>165100</xdr:colOff>
      <xdr:row>35</xdr:row>
      <xdr:rowOff>70064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57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80241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3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85410</xdr:rowOff>
    </xdr:from>
    <xdr:to>
      <xdr:col>19</xdr:col>
      <xdr:colOff>38100</xdr:colOff>
      <xdr:row>35</xdr:row>
      <xdr:rowOff>187010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9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197187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6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103959</xdr:rowOff>
    </xdr:from>
    <xdr:to>
      <xdr:col>15</xdr:col>
      <xdr:colOff>101600</xdr:colOff>
      <xdr:row>35</xdr:row>
      <xdr:rowOff>205559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1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215736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8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6,968
6,848
72.24
10,914,543
10,578,167
283,397
3,902,012
6,294,001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152311</xdr:rowOff>
    </xdr:from>
    <xdr:to>
      <xdr:col>24</xdr:col>
      <xdr:colOff>63500</xdr:colOff>
      <xdr:row>32</xdr:row>
      <xdr:rowOff>167680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38711"/>
          <a:ext cx="8382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138732</xdr:rowOff>
    </xdr:from>
    <xdr:to>
      <xdr:col>19</xdr:col>
      <xdr:colOff>177800</xdr:colOff>
      <xdr:row>32</xdr:row>
      <xdr:rowOff>152311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25132"/>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138732</xdr:rowOff>
    </xdr:from>
    <xdr:to>
      <xdr:col>15</xdr:col>
      <xdr:colOff>50800</xdr:colOff>
      <xdr:row>33</xdr:row>
      <xdr:rowOff>63386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25132"/>
          <a:ext cx="8890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63386</xdr:rowOff>
    </xdr:from>
    <xdr:to>
      <xdr:col>10</xdr:col>
      <xdr:colOff>114300</xdr:colOff>
      <xdr:row>34</xdr:row>
      <xdr:rowOff>5992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21236"/>
          <a:ext cx="889000" cy="11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116880</xdr:rowOff>
    </xdr:from>
    <xdr:to>
      <xdr:col>24</xdr:col>
      <xdr:colOff>114300</xdr:colOff>
      <xdr:row>33</xdr:row>
      <xdr:rowOff>47030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139757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101511</xdr:rowOff>
    </xdr:from>
    <xdr:to>
      <xdr:col>20</xdr:col>
      <xdr:colOff>38100</xdr:colOff>
      <xdr:row>33</xdr:row>
      <xdr:rowOff>31661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48188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6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87932</xdr:rowOff>
    </xdr:from>
    <xdr:to>
      <xdr:col>15</xdr:col>
      <xdr:colOff>101600</xdr:colOff>
      <xdr:row>33</xdr:row>
      <xdr:rowOff>18082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34609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4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12586</xdr:rowOff>
    </xdr:from>
    <xdr:to>
      <xdr:col>10</xdr:col>
      <xdr:colOff>165100</xdr:colOff>
      <xdr:row>33</xdr:row>
      <xdr:rowOff>114186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130713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4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126642</xdr:rowOff>
    </xdr:from>
    <xdr:to>
      <xdr:col>6</xdr:col>
      <xdr:colOff>38100</xdr:colOff>
      <xdr:row>34</xdr:row>
      <xdr:rowOff>56792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73319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5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41301</xdr:rowOff>
    </xdr:from>
    <xdr:to>
      <xdr:col>24</xdr:col>
      <xdr:colOff>63500</xdr:colOff>
      <xdr:row>57</xdr:row>
      <xdr:rowOff>68819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13951"/>
          <a:ext cx="838200" cy="2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68819</xdr:rowOff>
    </xdr:from>
    <xdr:to>
      <xdr:col>19</xdr:col>
      <xdr:colOff>177800</xdr:colOff>
      <xdr:row>57</xdr:row>
      <xdr:rowOff>136051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41469"/>
          <a:ext cx="889000" cy="6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102895</xdr:rowOff>
    </xdr:from>
    <xdr:to>
      <xdr:col>15</xdr:col>
      <xdr:colOff>50800</xdr:colOff>
      <xdr:row>57</xdr:row>
      <xdr:rowOff>136051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75545"/>
          <a:ext cx="889000" cy="3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76826</xdr:rowOff>
    </xdr:from>
    <xdr:to>
      <xdr:col>10</xdr:col>
      <xdr:colOff>114300</xdr:colOff>
      <xdr:row>57</xdr:row>
      <xdr:rowOff>102895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849476"/>
          <a:ext cx="889000" cy="2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161951</xdr:rowOff>
    </xdr:from>
    <xdr:to>
      <xdr:col>24</xdr:col>
      <xdr:colOff>114300</xdr:colOff>
      <xdr:row>57</xdr:row>
      <xdr:rowOff>92101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13378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1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18019</xdr:rowOff>
    </xdr:from>
    <xdr:to>
      <xdr:col>20</xdr:col>
      <xdr:colOff>38100</xdr:colOff>
      <xdr:row>57</xdr:row>
      <xdr:rowOff>119619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9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136146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6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85251</xdr:rowOff>
    </xdr:from>
    <xdr:to>
      <xdr:col>15</xdr:col>
      <xdr:colOff>101600</xdr:colOff>
      <xdr:row>58</xdr:row>
      <xdr:rowOff>15401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31928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3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52095</xdr:rowOff>
    </xdr:from>
    <xdr:to>
      <xdr:col>10</xdr:col>
      <xdr:colOff>165100</xdr:colOff>
      <xdr:row>57</xdr:row>
      <xdr:rowOff>153695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170222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9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26026</xdr:rowOff>
    </xdr:from>
    <xdr:to>
      <xdr:col>6</xdr:col>
      <xdr:colOff>38100</xdr:colOff>
      <xdr:row>57</xdr:row>
      <xdr:rowOff>127626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9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144153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7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111582</xdr:rowOff>
    </xdr:from>
    <xdr:to>
      <xdr:col>24</xdr:col>
      <xdr:colOff>63500</xdr:colOff>
      <xdr:row>74</xdr:row>
      <xdr:rowOff>22257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627432"/>
          <a:ext cx="838200" cy="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111582</xdr:rowOff>
    </xdr:from>
    <xdr:to>
      <xdr:col>19</xdr:col>
      <xdr:colOff>177800</xdr:colOff>
      <xdr:row>74</xdr:row>
      <xdr:rowOff>118955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627432"/>
          <a:ext cx="889000" cy="1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118955</xdr:rowOff>
    </xdr:from>
    <xdr:to>
      <xdr:col>15</xdr:col>
      <xdr:colOff>50800</xdr:colOff>
      <xdr:row>75</xdr:row>
      <xdr:rowOff>26238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806255"/>
          <a:ext cx="889000" cy="7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168504</xdr:rowOff>
    </xdr:from>
    <xdr:to>
      <xdr:col>10</xdr:col>
      <xdr:colOff>114300</xdr:colOff>
      <xdr:row>75</xdr:row>
      <xdr:rowOff>26238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855804"/>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142907</xdr:rowOff>
    </xdr:from>
    <xdr:to>
      <xdr:col>24</xdr:col>
      <xdr:colOff>114300</xdr:colOff>
      <xdr:row>74</xdr:row>
      <xdr:rowOff>73057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165784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5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60782</xdr:rowOff>
    </xdr:from>
    <xdr:to>
      <xdr:col>20</xdr:col>
      <xdr:colOff>38100</xdr:colOff>
      <xdr:row>73</xdr:row>
      <xdr:rowOff>162382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5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7459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3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68155</xdr:rowOff>
    </xdr:from>
    <xdr:to>
      <xdr:col>15</xdr:col>
      <xdr:colOff>101600</xdr:colOff>
      <xdr:row>74</xdr:row>
      <xdr:rowOff>169755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7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14832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5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146888</xdr:rowOff>
    </xdr:from>
    <xdr:to>
      <xdr:col>10</xdr:col>
      <xdr:colOff>165100</xdr:colOff>
      <xdr:row>75</xdr:row>
      <xdr:rowOff>77038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8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93565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6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117704</xdr:rowOff>
    </xdr:from>
    <xdr:to>
      <xdr:col>6</xdr:col>
      <xdr:colOff>38100</xdr:colOff>
      <xdr:row>75</xdr:row>
      <xdr:rowOff>47854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64381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5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16092</xdr:rowOff>
    </xdr:from>
    <xdr:to>
      <xdr:col>24</xdr:col>
      <xdr:colOff>63500</xdr:colOff>
      <xdr:row>97</xdr:row>
      <xdr:rowOff>69675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6742"/>
          <a:ext cx="838200" cy="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62881</xdr:rowOff>
    </xdr:from>
    <xdr:to>
      <xdr:col>19</xdr:col>
      <xdr:colOff>177800</xdr:colOff>
      <xdr:row>97</xdr:row>
      <xdr:rowOff>69675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22081"/>
          <a:ext cx="889000" cy="17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62881</xdr:rowOff>
    </xdr:from>
    <xdr:to>
      <xdr:col>15</xdr:col>
      <xdr:colOff>50800</xdr:colOff>
      <xdr:row>97</xdr:row>
      <xdr:rowOff>144080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22081"/>
          <a:ext cx="889000" cy="25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103206</xdr:rowOff>
    </xdr:from>
    <xdr:to>
      <xdr:col>10</xdr:col>
      <xdr:colOff>114300</xdr:colOff>
      <xdr:row>97</xdr:row>
      <xdr:rowOff>144080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33856"/>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136742</xdr:rowOff>
    </xdr:from>
    <xdr:to>
      <xdr:col>24</xdr:col>
      <xdr:colOff>114300</xdr:colOff>
      <xdr:row>97</xdr:row>
      <xdr:rowOff>66892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115169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18875</xdr:rowOff>
    </xdr:from>
    <xdr:to>
      <xdr:col>20</xdr:col>
      <xdr:colOff>38100</xdr:colOff>
      <xdr:row>97</xdr:row>
      <xdr:rowOff>120475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111602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12081</xdr:rowOff>
    </xdr:from>
    <xdr:to>
      <xdr:col>15</xdr:col>
      <xdr:colOff>101600</xdr:colOff>
      <xdr:row>96</xdr:row>
      <xdr:rowOff>113681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130208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4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93280</xdr:rowOff>
    </xdr:from>
    <xdr:to>
      <xdr:col>10</xdr:col>
      <xdr:colOff>165100</xdr:colOff>
      <xdr:row>98</xdr:row>
      <xdr:rowOff>23430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1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52406</xdr:rowOff>
    </xdr:from>
    <xdr:to>
      <xdr:col>6</xdr:col>
      <xdr:colOff>38100</xdr:colOff>
      <xdr:row>97</xdr:row>
      <xdr:rowOff>154006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170533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102445</xdr:rowOff>
    </xdr:from>
    <xdr:to>
      <xdr:col>55</xdr:col>
      <xdr:colOff>0</xdr:colOff>
      <xdr:row>36</xdr:row>
      <xdr:rowOff>119319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74645"/>
          <a:ext cx="838200" cy="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80342</xdr:rowOff>
    </xdr:from>
    <xdr:to>
      <xdr:col>50</xdr:col>
      <xdr:colOff>114300</xdr:colOff>
      <xdr:row>36</xdr:row>
      <xdr:rowOff>119319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52542"/>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6142</xdr:rowOff>
    </xdr:from>
    <xdr:to>
      <xdr:col>45</xdr:col>
      <xdr:colOff>177800</xdr:colOff>
      <xdr:row>36</xdr:row>
      <xdr:rowOff>80342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35442"/>
          <a:ext cx="889000" cy="4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6142</xdr:rowOff>
    </xdr:from>
    <xdr:to>
      <xdr:col>41</xdr:col>
      <xdr:colOff>50800</xdr:colOff>
      <xdr:row>37</xdr:row>
      <xdr:rowOff>30014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35442"/>
          <a:ext cx="889000" cy="5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51645</xdr:rowOff>
    </xdr:from>
    <xdr:to>
      <xdr:col>55</xdr:col>
      <xdr:colOff>50800</xdr:colOff>
      <xdr:row>36</xdr:row>
      <xdr:rowOff>153245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30072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0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68519</xdr:rowOff>
    </xdr:from>
    <xdr:to>
      <xdr:col>50</xdr:col>
      <xdr:colOff>165100</xdr:colOff>
      <xdr:row>36</xdr:row>
      <xdr:rowOff>170119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15196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1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29542</xdr:rowOff>
    </xdr:from>
    <xdr:to>
      <xdr:col>46</xdr:col>
      <xdr:colOff>38100</xdr:colOff>
      <xdr:row>36</xdr:row>
      <xdr:rowOff>131142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147669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7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126792</xdr:rowOff>
    </xdr:from>
    <xdr:to>
      <xdr:col>41</xdr:col>
      <xdr:colOff>101600</xdr:colOff>
      <xdr:row>34</xdr:row>
      <xdr:rowOff>56942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73469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150664</xdr:rowOff>
    </xdr:from>
    <xdr:to>
      <xdr:col>36</xdr:col>
      <xdr:colOff>165100</xdr:colOff>
      <xdr:row>37</xdr:row>
      <xdr:rowOff>80814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97341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9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61082</xdr:rowOff>
    </xdr:from>
    <xdr:to>
      <xdr:col>55</xdr:col>
      <xdr:colOff>0</xdr:colOff>
      <xdr:row>57</xdr:row>
      <xdr:rowOff>144125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33732"/>
          <a:ext cx="838200" cy="8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144125</xdr:rowOff>
    </xdr:from>
    <xdr:to>
      <xdr:col>50</xdr:col>
      <xdr:colOff>114300</xdr:colOff>
      <xdr:row>58</xdr:row>
      <xdr:rowOff>38203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16775"/>
          <a:ext cx="889000" cy="6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29401</xdr:rowOff>
    </xdr:from>
    <xdr:to>
      <xdr:col>45</xdr:col>
      <xdr:colOff>177800</xdr:colOff>
      <xdr:row>58</xdr:row>
      <xdr:rowOff>38203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73501"/>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29401</xdr:rowOff>
    </xdr:from>
    <xdr:to>
      <xdr:col>41</xdr:col>
      <xdr:colOff>50800</xdr:colOff>
      <xdr:row>58</xdr:row>
      <xdr:rowOff>56329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73501"/>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10282</xdr:rowOff>
    </xdr:from>
    <xdr:to>
      <xdr:col>55</xdr:col>
      <xdr:colOff>50800</xdr:colOff>
      <xdr:row>57</xdr:row>
      <xdr:rowOff>111882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33159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3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93325</xdr:rowOff>
    </xdr:from>
    <xdr:to>
      <xdr:col>50</xdr:col>
      <xdr:colOff>165100</xdr:colOff>
      <xdr:row>58</xdr:row>
      <xdr:rowOff>23475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40002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4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158853</xdr:rowOff>
    </xdr:from>
    <xdr:to>
      <xdr:col>46</xdr:col>
      <xdr:colOff>38100</xdr:colOff>
      <xdr:row>58</xdr:row>
      <xdr:rowOff>89003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105530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0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150051</xdr:rowOff>
    </xdr:from>
    <xdr:to>
      <xdr:col>41</xdr:col>
      <xdr:colOff>101600</xdr:colOff>
      <xdr:row>58</xdr:row>
      <xdr:rowOff>80201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96728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9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5529</xdr:rowOff>
    </xdr:from>
    <xdr:to>
      <xdr:col>36</xdr:col>
      <xdr:colOff>165100</xdr:colOff>
      <xdr:row>58</xdr:row>
      <xdr:rowOff>107129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123656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2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131794</xdr:rowOff>
    </xdr:from>
    <xdr:to>
      <xdr:col>55</xdr:col>
      <xdr:colOff>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4894"/>
          <a:ext cx="8382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137418</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0518"/>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137418</xdr:rowOff>
    </xdr:from>
    <xdr:to>
      <xdr:col>45</xdr:col>
      <xdr:colOff>177800</xdr:colOff>
      <xdr:row>78</xdr:row>
      <xdr:rowOff>138765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0518"/>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134415</xdr:rowOff>
    </xdr:from>
    <xdr:to>
      <xdr:col>41</xdr:col>
      <xdr:colOff>50800</xdr:colOff>
      <xdr:row>78</xdr:row>
      <xdr:rowOff>138765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07515"/>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80994</xdr:rowOff>
    </xdr:from>
    <xdr:to>
      <xdr:col>55</xdr:col>
      <xdr:colOff>50800</xdr:colOff>
      <xdr:row>79</xdr:row>
      <xdr:rowOff>11144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86618</xdr:rowOff>
    </xdr:from>
    <xdr:to>
      <xdr:col>46</xdr:col>
      <xdr:colOff>38100</xdr:colOff>
      <xdr:row>79</xdr:row>
      <xdr:rowOff>16768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7895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87965</xdr:rowOff>
    </xdr:from>
    <xdr:to>
      <xdr:col>41</xdr:col>
      <xdr:colOff>101600</xdr:colOff>
      <xdr:row>79</xdr:row>
      <xdr:rowOff>18115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9242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83615</xdr:rowOff>
    </xdr:from>
    <xdr:to>
      <xdr:col>36</xdr:col>
      <xdr:colOff>165100</xdr:colOff>
      <xdr:row>79</xdr:row>
      <xdr:rowOff>13765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165908</xdr:rowOff>
    </xdr:from>
    <xdr:to>
      <xdr:col>55</xdr:col>
      <xdr:colOff>0</xdr:colOff>
      <xdr:row>93</xdr:row>
      <xdr:rowOff>19551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424958"/>
          <a:ext cx="838200" cy="53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19551</xdr:rowOff>
    </xdr:from>
    <xdr:to>
      <xdr:col>50</xdr:col>
      <xdr:colOff>114300</xdr:colOff>
      <xdr:row>95</xdr:row>
      <xdr:rowOff>145856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964401"/>
          <a:ext cx="889000" cy="46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80248</xdr:rowOff>
    </xdr:from>
    <xdr:to>
      <xdr:col>45</xdr:col>
      <xdr:colOff>177800</xdr:colOff>
      <xdr:row>95</xdr:row>
      <xdr:rowOff>145856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367998"/>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80248</xdr:rowOff>
    </xdr:from>
    <xdr:to>
      <xdr:col>41</xdr:col>
      <xdr:colOff>50800</xdr:colOff>
      <xdr:row>96</xdr:row>
      <xdr:rowOff>102008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367998"/>
          <a:ext cx="889000" cy="19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115108</xdr:rowOff>
    </xdr:from>
    <xdr:to>
      <xdr:col>55</xdr:col>
      <xdr:colOff>50800</xdr:colOff>
      <xdr:row>90</xdr:row>
      <xdr:rowOff>45258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3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68135</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32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140201</xdr:rowOff>
    </xdr:from>
    <xdr:to>
      <xdr:col>50</xdr:col>
      <xdr:colOff>165100</xdr:colOff>
      <xdr:row>93</xdr:row>
      <xdr:rowOff>70351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9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86878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6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95056</xdr:rowOff>
    </xdr:from>
    <xdr:to>
      <xdr:col>46</xdr:col>
      <xdr:colOff>38100</xdr:colOff>
      <xdr:row>96</xdr:row>
      <xdr:rowOff>25206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3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41733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15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29448</xdr:rowOff>
    </xdr:from>
    <xdr:to>
      <xdr:col>41</xdr:col>
      <xdr:colOff>101600</xdr:colOff>
      <xdr:row>95</xdr:row>
      <xdr:rowOff>131048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147575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09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51208</xdr:rowOff>
    </xdr:from>
    <xdr:to>
      <xdr:col>36</xdr:col>
      <xdr:colOff>165100</xdr:colOff>
      <xdr:row>96</xdr:row>
      <xdr:rowOff>152808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169335</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28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30876</xdr:rowOff>
    </xdr:from>
    <xdr:to>
      <xdr:col>85</xdr:col>
      <xdr:colOff>127000</xdr:colOff>
      <xdr:row>39</xdr:row>
      <xdr:rowOff>52701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17426"/>
          <a:ext cx="8382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37233</xdr:rowOff>
    </xdr:from>
    <xdr:to>
      <xdr:col>81</xdr:col>
      <xdr:colOff>50800</xdr:colOff>
      <xdr:row>39</xdr:row>
      <xdr:rowOff>52701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23783"/>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37233</xdr:rowOff>
    </xdr:from>
    <xdr:to>
      <xdr:col>76</xdr:col>
      <xdr:colOff>114300</xdr:colOff>
      <xdr:row>39</xdr:row>
      <xdr:rowOff>65209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23783"/>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44069</xdr:rowOff>
    </xdr:from>
    <xdr:to>
      <xdr:col>71</xdr:col>
      <xdr:colOff>177800</xdr:colOff>
      <xdr:row>39</xdr:row>
      <xdr:rowOff>65209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0619"/>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151526</xdr:rowOff>
    </xdr:from>
    <xdr:to>
      <xdr:col>85</xdr:col>
      <xdr:colOff>177800</xdr:colOff>
      <xdr:row>39</xdr:row>
      <xdr:rowOff>81676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71181</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1901</xdr:rowOff>
    </xdr:from>
    <xdr:to>
      <xdr:col>81</xdr:col>
      <xdr:colOff>101600</xdr:colOff>
      <xdr:row>39</xdr:row>
      <xdr:rowOff>103501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94628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157883</xdr:rowOff>
    </xdr:from>
    <xdr:to>
      <xdr:col>76</xdr:col>
      <xdr:colOff>165100</xdr:colOff>
      <xdr:row>39</xdr:row>
      <xdr:rowOff>88033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7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79160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6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14409</xdr:rowOff>
    </xdr:from>
    <xdr:to>
      <xdr:col>72</xdr:col>
      <xdr:colOff>38100</xdr:colOff>
      <xdr:row>39</xdr:row>
      <xdr:rowOff>116009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0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107136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9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164719</xdr:rowOff>
    </xdr:from>
    <xdr:to>
      <xdr:col>67</xdr:col>
      <xdr:colOff>101600</xdr:colOff>
      <xdr:row>39</xdr:row>
      <xdr:rowOff>94869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85996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163230</xdr:rowOff>
    </xdr:from>
    <xdr:to>
      <xdr:col>85</xdr:col>
      <xdr:colOff>127000</xdr:colOff>
      <xdr:row>77</xdr:row>
      <xdr:rowOff>4121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93430"/>
          <a:ext cx="838200" cy="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4121</xdr:rowOff>
    </xdr:from>
    <xdr:to>
      <xdr:col>81</xdr:col>
      <xdr:colOff>50800</xdr:colOff>
      <xdr:row>77</xdr:row>
      <xdr:rowOff>7893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0577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4445</xdr:rowOff>
    </xdr:from>
    <xdr:to>
      <xdr:col>76</xdr:col>
      <xdr:colOff>114300</xdr:colOff>
      <xdr:row>77</xdr:row>
      <xdr:rowOff>7893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20609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4445</xdr:rowOff>
    </xdr:from>
    <xdr:to>
      <xdr:col>71</xdr:col>
      <xdr:colOff>177800</xdr:colOff>
      <xdr:row>77</xdr:row>
      <xdr:rowOff>4552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06095"/>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112430</xdr:rowOff>
    </xdr:from>
    <xdr:to>
      <xdr:col>85</xdr:col>
      <xdr:colOff>177800</xdr:colOff>
      <xdr:row>77</xdr:row>
      <xdr:rowOff>42580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135307</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124771</xdr:rowOff>
    </xdr:from>
    <xdr:to>
      <xdr:col>81</xdr:col>
      <xdr:colOff>101600</xdr:colOff>
      <xdr:row>77</xdr:row>
      <xdr:rowOff>54921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71448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93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128543</xdr:rowOff>
    </xdr:from>
    <xdr:to>
      <xdr:col>76</xdr:col>
      <xdr:colOff>165100</xdr:colOff>
      <xdr:row>77</xdr:row>
      <xdr:rowOff>58693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75220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9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125095</xdr:rowOff>
    </xdr:from>
    <xdr:to>
      <xdr:col>72</xdr:col>
      <xdr:colOff>38100</xdr:colOff>
      <xdr:row>77</xdr:row>
      <xdr:rowOff>55245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71772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93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125202</xdr:rowOff>
    </xdr:from>
    <xdr:to>
      <xdr:col>67</xdr:col>
      <xdr:colOff>101600</xdr:colOff>
      <xdr:row>77</xdr:row>
      <xdr:rowOff>55352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71879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93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101828</xdr:rowOff>
    </xdr:from>
    <xdr:to>
      <xdr:col>85</xdr:col>
      <xdr:colOff>127000</xdr:colOff>
      <xdr:row>98</xdr:row>
      <xdr:rowOff>110175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03928"/>
          <a:ext cx="838200" cy="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14016</xdr:rowOff>
    </xdr:from>
    <xdr:to>
      <xdr:col>81</xdr:col>
      <xdr:colOff>50800</xdr:colOff>
      <xdr:row>98</xdr:row>
      <xdr:rowOff>101828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644666"/>
          <a:ext cx="889000" cy="25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82927</xdr:rowOff>
    </xdr:from>
    <xdr:to>
      <xdr:col>76</xdr:col>
      <xdr:colOff>114300</xdr:colOff>
      <xdr:row>97</xdr:row>
      <xdr:rowOff>14016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542127"/>
          <a:ext cx="889000" cy="10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82927</xdr:rowOff>
    </xdr:from>
    <xdr:to>
      <xdr:col>71</xdr:col>
      <xdr:colOff>177800</xdr:colOff>
      <xdr:row>98</xdr:row>
      <xdr:rowOff>89461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542127"/>
          <a:ext cx="889000" cy="3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59375</xdr:rowOff>
    </xdr:from>
    <xdr:to>
      <xdr:col>85</xdr:col>
      <xdr:colOff>177800</xdr:colOff>
      <xdr:row>98</xdr:row>
      <xdr:rowOff>160975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145752</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51028</xdr:rowOff>
    </xdr:from>
    <xdr:to>
      <xdr:col>81</xdr:col>
      <xdr:colOff>101600</xdr:colOff>
      <xdr:row>98</xdr:row>
      <xdr:rowOff>152628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143755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4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134666</xdr:rowOff>
    </xdr:from>
    <xdr:to>
      <xdr:col>76</xdr:col>
      <xdr:colOff>165100</xdr:colOff>
      <xdr:row>97</xdr:row>
      <xdr:rowOff>64816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81343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36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32127</xdr:rowOff>
    </xdr:from>
    <xdr:to>
      <xdr:col>72</xdr:col>
      <xdr:colOff>38100</xdr:colOff>
      <xdr:row>96</xdr:row>
      <xdr:rowOff>133727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4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150254</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26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38661</xdr:rowOff>
    </xdr:from>
    <xdr:to>
      <xdr:col>67</xdr:col>
      <xdr:colOff>101600</xdr:colOff>
      <xdr:row>98</xdr:row>
      <xdr:rowOff>140261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131388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122509</xdr:rowOff>
    </xdr:from>
    <xdr:to>
      <xdr:col>116</xdr:col>
      <xdr:colOff>63500</xdr:colOff>
      <xdr:row>35</xdr:row>
      <xdr:rowOff>85773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5437459"/>
          <a:ext cx="838200" cy="6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85773</xdr:rowOff>
    </xdr:from>
    <xdr:to>
      <xdr:col>111</xdr:col>
      <xdr:colOff>177800</xdr:colOff>
      <xdr:row>38</xdr:row>
      <xdr:rowOff>22840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086523"/>
          <a:ext cx="889000" cy="4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122969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22840</xdr:rowOff>
    </xdr:from>
    <xdr:to>
      <xdr:col>107</xdr:col>
      <xdr:colOff>50800</xdr:colOff>
      <xdr:row>38</xdr:row>
      <xdr:rowOff>117549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37940"/>
          <a:ext cx="889000" cy="9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117549</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32649"/>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71709</xdr:rowOff>
    </xdr:from>
    <xdr:to>
      <xdr:col>116</xdr:col>
      <xdr:colOff>114300</xdr:colOff>
      <xdr:row>32</xdr:row>
      <xdr:rowOff>1859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3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24736</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3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34973</xdr:rowOff>
    </xdr:from>
    <xdr:to>
      <xdr:col>112</xdr:col>
      <xdr:colOff>38100</xdr:colOff>
      <xdr:row>35</xdr:row>
      <xdr:rowOff>136573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153100</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58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143490</xdr:rowOff>
    </xdr:from>
    <xdr:to>
      <xdr:col>107</xdr:col>
      <xdr:colOff>101600</xdr:colOff>
      <xdr:row>38</xdr:row>
      <xdr:rowOff>73640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90167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6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66749</xdr:rowOff>
    </xdr:from>
    <xdr:to>
      <xdr:col>102</xdr:col>
      <xdr:colOff>165100</xdr:colOff>
      <xdr:row>38</xdr:row>
      <xdr:rowOff>168349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159476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67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70018</xdr:rowOff>
    </xdr:from>
    <xdr:to>
      <xdr:col>116</xdr:col>
      <xdr:colOff>63500</xdr:colOff>
      <xdr:row>58</xdr:row>
      <xdr:rowOff>122715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14118"/>
          <a:ext cx="838200" cy="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27962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7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122715</xdr:rowOff>
    </xdr:from>
    <xdr:to>
      <xdr:col>111</xdr:col>
      <xdr:colOff>177800</xdr:colOff>
      <xdr:row>58</xdr:row>
      <xdr:rowOff>122893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66815"/>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122893</xdr:rowOff>
    </xdr:from>
    <xdr:to>
      <xdr:col>107</xdr:col>
      <xdr:colOff>50800</xdr:colOff>
      <xdr:row>58</xdr:row>
      <xdr:rowOff>123117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66993"/>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123117</xdr:rowOff>
    </xdr:from>
    <xdr:to>
      <xdr:col>102</xdr:col>
      <xdr:colOff>114300</xdr:colOff>
      <xdr:row>58</xdr:row>
      <xdr:rowOff>123351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67217"/>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165561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19218</xdr:rowOff>
    </xdr:from>
    <xdr:to>
      <xdr:col>116</xdr:col>
      <xdr:colOff>114300</xdr:colOff>
      <xdr:row>58</xdr:row>
      <xdr:rowOff>120818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150045</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5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71915</xdr:rowOff>
    </xdr:from>
    <xdr:to>
      <xdr:col>112</xdr:col>
      <xdr:colOff>38100</xdr:colOff>
      <xdr:row>59</xdr:row>
      <xdr:rowOff>2065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164642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0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72093</xdr:rowOff>
    </xdr:from>
    <xdr:to>
      <xdr:col>107</xdr:col>
      <xdr:colOff>101600</xdr:colOff>
      <xdr:row>59</xdr:row>
      <xdr:rowOff>2243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164820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72317</xdr:rowOff>
    </xdr:from>
    <xdr:to>
      <xdr:col>102</xdr:col>
      <xdr:colOff>165100</xdr:colOff>
      <xdr:row>59</xdr:row>
      <xdr:rowOff>2467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18994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9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72551</xdr:rowOff>
    </xdr:from>
    <xdr:to>
      <xdr:col>98</xdr:col>
      <xdr:colOff>38100</xdr:colOff>
      <xdr:row>59</xdr:row>
      <xdr:rowOff>2701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19228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3645</xdr:rowOff>
    </xdr:from>
    <xdr:to>
      <xdr:col>116</xdr:col>
      <xdr:colOff>63500</xdr:colOff>
      <xdr:row>77</xdr:row>
      <xdr:rowOff>28715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205295"/>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3645</xdr:rowOff>
    </xdr:from>
    <xdr:to>
      <xdr:col>111</xdr:col>
      <xdr:colOff>177800</xdr:colOff>
      <xdr:row>77</xdr:row>
      <xdr:rowOff>27826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05295"/>
          <a:ext cx="88900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27826</xdr:rowOff>
    </xdr:from>
    <xdr:to>
      <xdr:col>107</xdr:col>
      <xdr:colOff>50800</xdr:colOff>
      <xdr:row>77</xdr:row>
      <xdr:rowOff>48120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29476"/>
          <a:ext cx="8890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110528</xdr:rowOff>
    </xdr:from>
    <xdr:to>
      <xdr:col>102</xdr:col>
      <xdr:colOff>114300</xdr:colOff>
      <xdr:row>77</xdr:row>
      <xdr:rowOff>48120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40728"/>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149365</xdr:rowOff>
    </xdr:from>
    <xdr:to>
      <xdr:col>116</xdr:col>
      <xdr:colOff>114300</xdr:colOff>
      <xdr:row>77</xdr:row>
      <xdr:rowOff>79515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127792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124295</xdr:rowOff>
    </xdr:from>
    <xdr:to>
      <xdr:col>112</xdr:col>
      <xdr:colOff>38100</xdr:colOff>
      <xdr:row>77</xdr:row>
      <xdr:rowOff>54445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45572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148476</xdr:rowOff>
    </xdr:from>
    <xdr:to>
      <xdr:col>107</xdr:col>
      <xdr:colOff>101600</xdr:colOff>
      <xdr:row>77</xdr:row>
      <xdr:rowOff>78626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69753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7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168770</xdr:rowOff>
    </xdr:from>
    <xdr:to>
      <xdr:col>102</xdr:col>
      <xdr:colOff>165100</xdr:colOff>
      <xdr:row>77</xdr:row>
      <xdr:rowOff>98920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90047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9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59728</xdr:rowOff>
    </xdr:from>
    <xdr:to>
      <xdr:col>98</xdr:col>
      <xdr:colOff>38100</xdr:colOff>
      <xdr:row>76</xdr:row>
      <xdr:rowOff>161328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152455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年度の歳出決算総額からみると住民一人当たり１，</a:t>
          </a:r>
          <a:r>
            <a:rPr kumimoji="1" lang="ja-JP" altLang="en-US" sz="1100">
              <a:solidFill>
                <a:schemeClr val="dk1"/>
              </a:solidFill>
              <a:effectLst/>
              <a:latin typeface="+mn-lt"/>
              <a:ea typeface="+mn-ea"/>
              <a:cs typeface="+mn-cs"/>
            </a:rPr>
            <a:t>５１８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１０６</a:t>
          </a:r>
          <a:r>
            <a:rPr kumimoji="1" lang="ja-JP" altLang="ja-JP" sz="1100">
              <a:solidFill>
                <a:schemeClr val="dk1"/>
              </a:solidFill>
              <a:effectLst/>
              <a:latin typeface="+mn-lt"/>
              <a:ea typeface="+mn-ea"/>
              <a:cs typeface="+mn-cs"/>
            </a:rPr>
            <a:t>円となり、平成２７年度は９８８，４２６円で住民一人当たり</a:t>
          </a:r>
          <a:r>
            <a:rPr kumimoji="1" lang="ja-JP" altLang="en-US" sz="1100">
              <a:solidFill>
                <a:schemeClr val="dk1"/>
              </a:solidFill>
              <a:effectLst/>
              <a:latin typeface="+mn-lt"/>
              <a:ea typeface="+mn-ea"/>
              <a:cs typeface="+mn-cs"/>
            </a:rPr>
            <a:t>５２９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６８０</a:t>
          </a:r>
          <a:r>
            <a:rPr kumimoji="1" lang="ja-JP" altLang="ja-JP" sz="1100">
              <a:solidFill>
                <a:schemeClr val="dk1"/>
              </a:solidFill>
              <a:effectLst/>
              <a:latin typeface="+mn-lt"/>
              <a:ea typeface="+mn-ea"/>
              <a:cs typeface="+mn-cs"/>
            </a:rPr>
            <a:t>円増（</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％）と急激に増加している。この背景には歳出決算総額の増加もあるが、令和２年度の国勢調査における人口が前回の平成２７年度と比較して５７１名減（△７．５％）となったことも影響している。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令和４年度は</a:t>
          </a:r>
          <a:r>
            <a:rPr kumimoji="1" lang="ja-JP" altLang="en-US" sz="1100">
              <a:solidFill>
                <a:schemeClr val="dk1"/>
              </a:solidFill>
              <a:effectLst/>
              <a:latin typeface="+mn-lt"/>
              <a:ea typeface="+mn-ea"/>
              <a:cs typeface="+mn-cs"/>
            </a:rPr>
            <a:t>住民一人当たり</a:t>
          </a:r>
          <a:r>
            <a:rPr kumimoji="1" lang="ja-JP" altLang="ja-JP" sz="1100">
              <a:solidFill>
                <a:schemeClr val="dk1"/>
              </a:solidFill>
              <a:effectLst/>
              <a:latin typeface="+mn-lt"/>
              <a:ea typeface="+mn-ea"/>
              <a:cs typeface="+mn-cs"/>
            </a:rPr>
            <a:t>１，２７５，３８５円</a:t>
          </a:r>
          <a:r>
            <a:rPr kumimoji="1" lang="ja-JP" altLang="en-US" sz="1100">
              <a:solidFill>
                <a:schemeClr val="dk1"/>
              </a:solidFill>
              <a:effectLst/>
              <a:latin typeface="+mn-lt"/>
              <a:ea typeface="+mn-ea"/>
              <a:cs typeface="+mn-cs"/>
            </a:rPr>
            <a:t>となっており、１年で</a:t>
          </a:r>
          <a:r>
            <a:rPr kumimoji="1" lang="ja-JP" altLang="ja-JP" sz="1100">
              <a:solidFill>
                <a:schemeClr val="dk1"/>
              </a:solidFill>
              <a:effectLst/>
              <a:latin typeface="+mn-lt"/>
              <a:ea typeface="+mn-ea"/>
              <a:cs typeface="+mn-cs"/>
            </a:rPr>
            <a:t>住民一人当たり２４２，７２１円（１９．０３％）増加している。</a:t>
          </a:r>
          <a:r>
            <a:rPr kumimoji="1" lang="ja-JP" altLang="en-US" sz="1100">
              <a:solidFill>
                <a:schemeClr val="dk1"/>
              </a:solidFill>
              <a:effectLst/>
              <a:latin typeface="+mn-lt"/>
              <a:ea typeface="+mn-ea"/>
              <a:cs typeface="+mn-cs"/>
            </a:rPr>
            <a:t>この主な原因は、ごみ焼却場完成により普通建設事業費が１２億円近く増額したことによる。また、</a:t>
          </a:r>
          <a:r>
            <a:rPr kumimoji="1" lang="ja-JP" altLang="ja-JP" sz="1100">
              <a:solidFill>
                <a:schemeClr val="dk1"/>
              </a:solidFill>
              <a:effectLst/>
              <a:latin typeface="+mn-lt"/>
              <a:ea typeface="+mn-ea"/>
              <a:cs typeface="+mn-cs"/>
            </a:rPr>
            <a:t>人件費については高い水準で推移し続けているが、各所に設置している保育所の直営や消防業務及び空港消防の受託事業により職員が多いことが要因となっている。どれも必要な行政サービス</a:t>
          </a:r>
          <a:r>
            <a:rPr kumimoji="1" lang="ja-JP" altLang="en-US" sz="1100">
              <a:solidFill>
                <a:schemeClr val="dk1"/>
              </a:solidFill>
              <a:effectLst/>
              <a:latin typeface="+mn-lt"/>
              <a:ea typeface="+mn-ea"/>
              <a:cs typeface="+mn-cs"/>
            </a:rPr>
            <a:t>であるものの、人材確保のために昇給制度の見直しなどを行うなどより高い水準となる可能性があるため、適正な町政を維持していく為に機構改革や施設の統廃合などを検討し、人件費の抑制を図っていく。</a:t>
          </a:r>
          <a:endParaRPr lang="ja-JP" altLang="ja-JP" sz="1400">
            <a:effectLst/>
          </a:endParaRPr>
        </a:p>
        <a:p>
          <a:r>
            <a:rPr kumimoji="1" lang="ja-JP" altLang="ja-JP" sz="1100">
              <a:solidFill>
                <a:schemeClr val="dk1"/>
              </a:solidFill>
              <a:effectLst/>
              <a:latin typeface="+mn-lt"/>
              <a:ea typeface="+mn-ea"/>
              <a:cs typeface="+mn-cs"/>
            </a:rPr>
            <a:t>　投資及び出資金が高くなっているのは、</a:t>
          </a:r>
          <a:r>
            <a:rPr kumimoji="1" lang="ja-JP" altLang="en-US" sz="1100">
              <a:solidFill>
                <a:schemeClr val="dk1"/>
              </a:solidFill>
              <a:effectLst/>
              <a:latin typeface="+mn-lt"/>
              <a:ea typeface="+mn-ea"/>
              <a:cs typeface="+mn-cs"/>
            </a:rPr>
            <a:t>統廃合の影響で他島の負債を背負った農業協同組合へ１億円出捐したことや</a:t>
          </a:r>
          <a:r>
            <a:rPr kumimoji="1" lang="ja-JP" altLang="ja-JP" sz="1100">
              <a:solidFill>
                <a:schemeClr val="dk1"/>
              </a:solidFill>
              <a:effectLst/>
              <a:latin typeface="+mn-lt"/>
              <a:ea typeface="+mn-ea"/>
              <a:cs typeface="+mn-cs"/>
            </a:rPr>
            <a:t>公営企業会計への出資額を増額したことによる。普通建設事業費が急増しているのは、ごみ焼却施設建設事業及び歴史民俗資料館改築事業の経費が増額したことによる。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6,968
6,848
72.24
10,914,543
10,578,167
283,397
3,902,012
6,294,001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79284</xdr:rowOff>
    </xdr:from>
    <xdr:to>
      <xdr:col>24</xdr:col>
      <xdr:colOff>63500</xdr:colOff>
      <xdr:row>35</xdr:row>
      <xdr:rowOff>69814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08584"/>
          <a:ext cx="838200" cy="16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37320</xdr:rowOff>
    </xdr:from>
    <xdr:to>
      <xdr:col>19</xdr:col>
      <xdr:colOff>177800</xdr:colOff>
      <xdr:row>34</xdr:row>
      <xdr:rowOff>79284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66620"/>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3520</xdr:rowOff>
    </xdr:from>
    <xdr:to>
      <xdr:col>15</xdr:col>
      <xdr:colOff>50800</xdr:colOff>
      <xdr:row>34</xdr:row>
      <xdr:rowOff>37320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32820"/>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162070</xdr:rowOff>
    </xdr:from>
    <xdr:to>
      <xdr:col>10</xdr:col>
      <xdr:colOff>114300</xdr:colOff>
      <xdr:row>34</xdr:row>
      <xdr:rowOff>3520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19920"/>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19014</xdr:rowOff>
    </xdr:from>
    <xdr:to>
      <xdr:col>24</xdr:col>
      <xdr:colOff>114300</xdr:colOff>
      <xdr:row>35</xdr:row>
      <xdr:rowOff>120614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41891</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7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28484</xdr:rowOff>
    </xdr:from>
    <xdr:to>
      <xdr:col>20</xdr:col>
      <xdr:colOff>38100</xdr:colOff>
      <xdr:row>34</xdr:row>
      <xdr:rowOff>130084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146611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6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157970</xdr:rowOff>
    </xdr:from>
    <xdr:to>
      <xdr:col>15</xdr:col>
      <xdr:colOff>101600</xdr:colOff>
      <xdr:row>34</xdr:row>
      <xdr:rowOff>88120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104647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124170</xdr:rowOff>
    </xdr:from>
    <xdr:to>
      <xdr:col>10</xdr:col>
      <xdr:colOff>165100</xdr:colOff>
      <xdr:row>34</xdr:row>
      <xdr:rowOff>54320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70847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111270</xdr:rowOff>
    </xdr:from>
    <xdr:to>
      <xdr:col>6</xdr:col>
      <xdr:colOff>38100</xdr:colOff>
      <xdr:row>34</xdr:row>
      <xdr:rowOff>41420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57947</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96202</xdr:rowOff>
    </xdr:from>
    <xdr:to>
      <xdr:col>24</xdr:col>
      <xdr:colOff>63500</xdr:colOff>
      <xdr:row>58</xdr:row>
      <xdr:rowOff>109773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40302"/>
          <a:ext cx="8382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163847</xdr:rowOff>
    </xdr:from>
    <xdr:to>
      <xdr:col>19</xdr:col>
      <xdr:colOff>177800</xdr:colOff>
      <xdr:row>58</xdr:row>
      <xdr:rowOff>109773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36497"/>
          <a:ext cx="889000" cy="11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21933</xdr:rowOff>
    </xdr:from>
    <xdr:to>
      <xdr:col>15</xdr:col>
      <xdr:colOff>50800</xdr:colOff>
      <xdr:row>57</xdr:row>
      <xdr:rowOff>163847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794583"/>
          <a:ext cx="889000" cy="14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21933</xdr:rowOff>
    </xdr:from>
    <xdr:to>
      <xdr:col>10</xdr:col>
      <xdr:colOff>114300</xdr:colOff>
      <xdr:row>58</xdr:row>
      <xdr:rowOff>126627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94583"/>
          <a:ext cx="889000" cy="27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45402</xdr:rowOff>
    </xdr:from>
    <xdr:to>
      <xdr:col>24</xdr:col>
      <xdr:colOff>114300</xdr:colOff>
      <xdr:row>58</xdr:row>
      <xdr:rowOff>147002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131779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58973</xdr:rowOff>
    </xdr:from>
    <xdr:to>
      <xdr:col>20</xdr:col>
      <xdr:colOff>38100</xdr:colOff>
      <xdr:row>58</xdr:row>
      <xdr:rowOff>160573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151700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9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113047</xdr:rowOff>
    </xdr:from>
    <xdr:to>
      <xdr:col>15</xdr:col>
      <xdr:colOff>101600</xdr:colOff>
      <xdr:row>58</xdr:row>
      <xdr:rowOff>43197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59724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6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142583</xdr:rowOff>
    </xdr:from>
    <xdr:to>
      <xdr:col>10</xdr:col>
      <xdr:colOff>165100</xdr:colOff>
      <xdr:row>57</xdr:row>
      <xdr:rowOff>72733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89260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1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75827</xdr:rowOff>
    </xdr:from>
    <xdr:to>
      <xdr:col>6</xdr:col>
      <xdr:colOff>38100</xdr:colOff>
      <xdr:row>59</xdr:row>
      <xdr:rowOff>5977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168554</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1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122323</xdr:rowOff>
    </xdr:from>
    <xdr:to>
      <xdr:col>24</xdr:col>
      <xdr:colOff>63500</xdr:colOff>
      <xdr:row>77</xdr:row>
      <xdr:rowOff>11881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52523"/>
          <a:ext cx="838200" cy="6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16683</xdr:rowOff>
    </xdr:from>
    <xdr:to>
      <xdr:col>19</xdr:col>
      <xdr:colOff>177800</xdr:colOff>
      <xdr:row>77</xdr:row>
      <xdr:rowOff>11881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046883"/>
          <a:ext cx="889000" cy="16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16683</xdr:rowOff>
    </xdr:from>
    <xdr:to>
      <xdr:col>15</xdr:col>
      <xdr:colOff>50800</xdr:colOff>
      <xdr:row>76</xdr:row>
      <xdr:rowOff>142447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46883"/>
          <a:ext cx="889000" cy="12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142447</xdr:rowOff>
    </xdr:from>
    <xdr:to>
      <xdr:col>10</xdr:col>
      <xdr:colOff>114300</xdr:colOff>
      <xdr:row>77</xdr:row>
      <xdr:rowOff>73406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72647"/>
          <a:ext cx="889000" cy="10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71523</xdr:rowOff>
    </xdr:from>
    <xdr:to>
      <xdr:col>24</xdr:col>
      <xdr:colOff>114300</xdr:colOff>
      <xdr:row>77</xdr:row>
      <xdr:rowOff>1673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94400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5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132531</xdr:rowOff>
    </xdr:from>
    <xdr:to>
      <xdr:col>20</xdr:col>
      <xdr:colOff>38100</xdr:colOff>
      <xdr:row>77</xdr:row>
      <xdr:rowOff>62681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79209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3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137333</xdr:rowOff>
    </xdr:from>
    <xdr:to>
      <xdr:col>15</xdr:col>
      <xdr:colOff>101600</xdr:colOff>
      <xdr:row>76</xdr:row>
      <xdr:rowOff>67483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84010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7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91647</xdr:rowOff>
    </xdr:from>
    <xdr:to>
      <xdr:col>10</xdr:col>
      <xdr:colOff>165100</xdr:colOff>
      <xdr:row>77</xdr:row>
      <xdr:rowOff>21797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38324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9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22606</xdr:rowOff>
    </xdr:from>
    <xdr:to>
      <xdr:col>6</xdr:col>
      <xdr:colOff>38100</xdr:colOff>
      <xdr:row>77</xdr:row>
      <xdr:rowOff>124206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140733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9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69115</xdr:rowOff>
    </xdr:from>
    <xdr:to>
      <xdr:col>24</xdr:col>
      <xdr:colOff>63500</xdr:colOff>
      <xdr:row>97</xdr:row>
      <xdr:rowOff>158018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99765"/>
          <a:ext cx="838200" cy="8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158018</xdr:rowOff>
    </xdr:from>
    <xdr:to>
      <xdr:col>19</xdr:col>
      <xdr:colOff>177800</xdr:colOff>
      <xdr:row>98</xdr:row>
      <xdr:rowOff>56562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88668"/>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24155</xdr:rowOff>
    </xdr:from>
    <xdr:to>
      <xdr:col>15</xdr:col>
      <xdr:colOff>50800</xdr:colOff>
      <xdr:row>98</xdr:row>
      <xdr:rowOff>56562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26255"/>
          <a:ext cx="889000" cy="3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24155</xdr:rowOff>
    </xdr:from>
    <xdr:to>
      <xdr:col>10</xdr:col>
      <xdr:colOff>114300</xdr:colOff>
      <xdr:row>98</xdr:row>
      <xdr:rowOff>59713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26255"/>
          <a:ext cx="889000" cy="3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18315</xdr:rowOff>
    </xdr:from>
    <xdr:to>
      <xdr:col>24</xdr:col>
      <xdr:colOff>114300</xdr:colOff>
      <xdr:row>97</xdr:row>
      <xdr:rowOff>119915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41192</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0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107218</xdr:rowOff>
    </xdr:from>
    <xdr:to>
      <xdr:col>20</xdr:col>
      <xdr:colOff>38100</xdr:colOff>
      <xdr:row>98</xdr:row>
      <xdr:rowOff>37368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53895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1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5762</xdr:rowOff>
    </xdr:from>
    <xdr:to>
      <xdr:col>15</xdr:col>
      <xdr:colOff>101600</xdr:colOff>
      <xdr:row>98</xdr:row>
      <xdr:rowOff>107362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123889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8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144805</xdr:rowOff>
    </xdr:from>
    <xdr:to>
      <xdr:col>10</xdr:col>
      <xdr:colOff>165100</xdr:colOff>
      <xdr:row>98</xdr:row>
      <xdr:rowOff>74955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91482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5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8913</xdr:rowOff>
    </xdr:from>
    <xdr:to>
      <xdr:col>6</xdr:col>
      <xdr:colOff>38100</xdr:colOff>
      <xdr:row>98</xdr:row>
      <xdr:rowOff>110513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127040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8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155153</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641553"/>
          <a:ext cx="1270" cy="1013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153042</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8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101830</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4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155153</xdr:rowOff>
    </xdr:from>
    <xdr:to>
      <xdr:col>55</xdr:col>
      <xdr:colOff>88900</xdr:colOff>
      <xdr:row>32</xdr:row>
      <xdr:rowOff>155153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64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85979</xdr:rowOff>
    </xdr:from>
    <xdr:to>
      <xdr:col>55</xdr:col>
      <xdr:colOff>0</xdr:colOff>
      <xdr:row>32</xdr:row>
      <xdr:rowOff>155153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400929"/>
          <a:ext cx="838200" cy="24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26042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411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47615</xdr:rowOff>
    </xdr:from>
    <xdr:to>
      <xdr:col>55</xdr:col>
      <xdr:colOff>50800</xdr:colOff>
      <xdr:row>38</xdr:row>
      <xdr:rowOff>149215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85979</xdr:rowOff>
    </xdr:from>
    <xdr:to>
      <xdr:col>50</xdr:col>
      <xdr:colOff>114300</xdr:colOff>
      <xdr:row>34</xdr:row>
      <xdr:rowOff>103992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400929"/>
          <a:ext cx="889000" cy="5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42723</xdr:rowOff>
    </xdr:from>
    <xdr:to>
      <xdr:col>50</xdr:col>
      <xdr:colOff>165100</xdr:colOff>
      <xdr:row>38</xdr:row>
      <xdr:rowOff>144323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135450</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6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36876</xdr:rowOff>
    </xdr:from>
    <xdr:to>
      <xdr:col>45</xdr:col>
      <xdr:colOff>177800</xdr:colOff>
      <xdr:row>34</xdr:row>
      <xdr:rowOff>103992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866176"/>
          <a:ext cx="889000" cy="6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50998</xdr:rowOff>
    </xdr:from>
    <xdr:to>
      <xdr:col>46</xdr:col>
      <xdr:colOff>38100</xdr:colOff>
      <xdr:row>38</xdr:row>
      <xdr:rowOff>152598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143725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104861</xdr:rowOff>
    </xdr:from>
    <xdr:to>
      <xdr:col>41</xdr:col>
      <xdr:colOff>50800</xdr:colOff>
      <xdr:row>34</xdr:row>
      <xdr:rowOff>36876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762711"/>
          <a:ext cx="889000" cy="10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41534</xdr:rowOff>
    </xdr:from>
    <xdr:to>
      <xdr:col>41</xdr:col>
      <xdr:colOff>101600</xdr:colOff>
      <xdr:row>38</xdr:row>
      <xdr:rowOff>143134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134261</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6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34219</xdr:rowOff>
    </xdr:from>
    <xdr:to>
      <xdr:col>36</xdr:col>
      <xdr:colOff>165100</xdr:colOff>
      <xdr:row>38</xdr:row>
      <xdr:rowOff>135819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126946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104353</xdr:rowOff>
    </xdr:from>
    <xdr:to>
      <xdr:col>55</xdr:col>
      <xdr:colOff>50800</xdr:colOff>
      <xdr:row>33</xdr:row>
      <xdr:rowOff>34503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5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57380</xdr:rowOff>
    </xdr:from>
    <xdr:ext cx="534377"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5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35179</xdr:rowOff>
    </xdr:from>
    <xdr:to>
      <xdr:col>50</xdr:col>
      <xdr:colOff>165100</xdr:colOff>
      <xdr:row>31</xdr:row>
      <xdr:rowOff>136779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3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153306</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372111" y="512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53192</xdr:rowOff>
    </xdr:from>
    <xdr:to>
      <xdr:col>46</xdr:col>
      <xdr:colOff>38100</xdr:colOff>
      <xdr:row>34</xdr:row>
      <xdr:rowOff>154792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8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171319</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483111" y="56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157526</xdr:rowOff>
    </xdr:from>
    <xdr:to>
      <xdr:col>41</xdr:col>
      <xdr:colOff>101600</xdr:colOff>
      <xdr:row>34</xdr:row>
      <xdr:rowOff>87676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8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104203</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594111" y="559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54061</xdr:rowOff>
    </xdr:from>
    <xdr:to>
      <xdr:col>36</xdr:col>
      <xdr:colOff>165100</xdr:colOff>
      <xdr:row>33</xdr:row>
      <xdr:rowOff>155661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7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738</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05111" y="54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69995</xdr:rowOff>
    </xdr:from>
    <xdr:to>
      <xdr:col>55</xdr:col>
      <xdr:colOff>0</xdr:colOff>
      <xdr:row>56</xdr:row>
      <xdr:rowOff>92814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499745"/>
          <a:ext cx="838200" cy="19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92814</xdr:rowOff>
    </xdr:from>
    <xdr:to>
      <xdr:col>50</xdr:col>
      <xdr:colOff>114300</xdr:colOff>
      <xdr:row>56</xdr:row>
      <xdr:rowOff>112972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94014"/>
          <a:ext cx="889000" cy="2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112972</xdr:rowOff>
    </xdr:from>
    <xdr:to>
      <xdr:col>45</xdr:col>
      <xdr:colOff>177800</xdr:colOff>
      <xdr:row>56</xdr:row>
      <xdr:rowOff>117050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14172"/>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117050</xdr:rowOff>
    </xdr:from>
    <xdr:to>
      <xdr:col>41</xdr:col>
      <xdr:colOff>50800</xdr:colOff>
      <xdr:row>56</xdr:row>
      <xdr:rowOff>131091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18250"/>
          <a:ext cx="8890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19195</xdr:rowOff>
    </xdr:from>
    <xdr:to>
      <xdr:col>55</xdr:col>
      <xdr:colOff>50800</xdr:colOff>
      <xdr:row>55</xdr:row>
      <xdr:rowOff>120795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42072</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0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42014</xdr:rowOff>
    </xdr:from>
    <xdr:to>
      <xdr:col>50</xdr:col>
      <xdr:colOff>165100</xdr:colOff>
      <xdr:row>56</xdr:row>
      <xdr:rowOff>143614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160141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62172</xdr:rowOff>
    </xdr:from>
    <xdr:to>
      <xdr:col>46</xdr:col>
      <xdr:colOff>38100</xdr:colOff>
      <xdr:row>56</xdr:row>
      <xdr:rowOff>163772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8849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66250</xdr:rowOff>
    </xdr:from>
    <xdr:to>
      <xdr:col>41</xdr:col>
      <xdr:colOff>101600</xdr:colOff>
      <xdr:row>56</xdr:row>
      <xdr:rowOff>167850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12927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80291</xdr:rowOff>
    </xdr:from>
    <xdr:to>
      <xdr:col>36</xdr:col>
      <xdr:colOff>165100</xdr:colOff>
      <xdr:row>57</xdr:row>
      <xdr:rowOff>10441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26968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51437</xdr:rowOff>
    </xdr:from>
    <xdr:to>
      <xdr:col>55</xdr:col>
      <xdr:colOff>0</xdr:colOff>
      <xdr:row>78</xdr:row>
      <xdr:rowOff>102377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24537"/>
          <a:ext cx="8382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51437</xdr:rowOff>
    </xdr:from>
    <xdr:to>
      <xdr:col>50</xdr:col>
      <xdr:colOff>114300</xdr:colOff>
      <xdr:row>78</xdr:row>
      <xdr:rowOff>127318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24537"/>
          <a:ext cx="889000" cy="7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96072</xdr:rowOff>
    </xdr:from>
    <xdr:to>
      <xdr:col>45</xdr:col>
      <xdr:colOff>177800</xdr:colOff>
      <xdr:row>78</xdr:row>
      <xdr:rowOff>127318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69172"/>
          <a:ext cx="889000" cy="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96072</xdr:rowOff>
    </xdr:from>
    <xdr:to>
      <xdr:col>41</xdr:col>
      <xdr:colOff>50800</xdr:colOff>
      <xdr:row>78</xdr:row>
      <xdr:rowOff>105181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69172"/>
          <a:ext cx="889000" cy="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51577</xdr:rowOff>
    </xdr:from>
    <xdr:to>
      <xdr:col>55</xdr:col>
      <xdr:colOff>50800</xdr:colOff>
      <xdr:row>78</xdr:row>
      <xdr:rowOff>153177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151036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637</xdr:rowOff>
    </xdr:from>
    <xdr:to>
      <xdr:col>50</xdr:col>
      <xdr:colOff>165100</xdr:colOff>
      <xdr:row>78</xdr:row>
      <xdr:rowOff>102237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93364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76518</xdr:rowOff>
    </xdr:from>
    <xdr:to>
      <xdr:col>46</xdr:col>
      <xdr:colOff>38100</xdr:colOff>
      <xdr:row>79</xdr:row>
      <xdr:rowOff>6668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169245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45272</xdr:rowOff>
    </xdr:from>
    <xdr:to>
      <xdr:col>41</xdr:col>
      <xdr:colOff>101600</xdr:colOff>
      <xdr:row>78</xdr:row>
      <xdr:rowOff>146872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54381</xdr:rowOff>
    </xdr:from>
    <xdr:to>
      <xdr:col>36</xdr:col>
      <xdr:colOff>165100</xdr:colOff>
      <xdr:row>78</xdr:row>
      <xdr:rowOff>155981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147108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140793</xdr:rowOff>
    </xdr:from>
    <xdr:to>
      <xdr:col>55</xdr:col>
      <xdr:colOff>0</xdr:colOff>
      <xdr:row>95</xdr:row>
      <xdr:rowOff>170100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28543"/>
          <a:ext cx="8382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140793</xdr:rowOff>
    </xdr:from>
    <xdr:to>
      <xdr:col>50</xdr:col>
      <xdr:colOff>114300</xdr:colOff>
      <xdr:row>96</xdr:row>
      <xdr:rowOff>38402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28543"/>
          <a:ext cx="8890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38402</xdr:rowOff>
    </xdr:from>
    <xdr:to>
      <xdr:col>45</xdr:col>
      <xdr:colOff>177800</xdr:colOff>
      <xdr:row>96</xdr:row>
      <xdr:rowOff>58415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97602"/>
          <a:ext cx="889000" cy="2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139160</xdr:rowOff>
    </xdr:from>
    <xdr:to>
      <xdr:col>41</xdr:col>
      <xdr:colOff>50800</xdr:colOff>
      <xdr:row>96</xdr:row>
      <xdr:rowOff>58415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426910"/>
          <a:ext cx="889000" cy="9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119300</xdr:rowOff>
    </xdr:from>
    <xdr:to>
      <xdr:col>55</xdr:col>
      <xdr:colOff>50800</xdr:colOff>
      <xdr:row>96</xdr:row>
      <xdr:rowOff>49450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142177</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5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89993</xdr:rowOff>
    </xdr:from>
    <xdr:to>
      <xdr:col>50</xdr:col>
      <xdr:colOff>165100</xdr:colOff>
      <xdr:row>96</xdr:row>
      <xdr:rowOff>20143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36670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15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159052</xdr:rowOff>
    </xdr:from>
    <xdr:to>
      <xdr:col>46</xdr:col>
      <xdr:colOff>38100</xdr:colOff>
      <xdr:row>96</xdr:row>
      <xdr:rowOff>89202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105729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2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7615</xdr:rowOff>
    </xdr:from>
    <xdr:to>
      <xdr:col>41</xdr:col>
      <xdr:colOff>101600</xdr:colOff>
      <xdr:row>96</xdr:row>
      <xdr:rowOff>109215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125742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88360</xdr:rowOff>
    </xdr:from>
    <xdr:to>
      <xdr:col>36</xdr:col>
      <xdr:colOff>165100</xdr:colOff>
      <xdr:row>96</xdr:row>
      <xdr:rowOff>18510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3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35037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15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5855</xdr:rowOff>
    </xdr:from>
    <xdr:to>
      <xdr:col>85</xdr:col>
      <xdr:colOff>127000</xdr:colOff>
      <xdr:row>35</xdr:row>
      <xdr:rowOff>48374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006605"/>
          <a:ext cx="8382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55167</xdr:rowOff>
    </xdr:from>
    <xdr:to>
      <xdr:col>81</xdr:col>
      <xdr:colOff>50800</xdr:colOff>
      <xdr:row>35</xdr:row>
      <xdr:rowOff>5855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884467"/>
          <a:ext cx="889000" cy="1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55167</xdr:rowOff>
    </xdr:from>
    <xdr:to>
      <xdr:col>76</xdr:col>
      <xdr:colOff>114300</xdr:colOff>
      <xdr:row>34</xdr:row>
      <xdr:rowOff>139814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884467"/>
          <a:ext cx="889000" cy="8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139814</xdr:rowOff>
    </xdr:from>
    <xdr:to>
      <xdr:col>71</xdr:col>
      <xdr:colOff>177800</xdr:colOff>
      <xdr:row>36</xdr:row>
      <xdr:rowOff>113836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969114"/>
          <a:ext cx="889000" cy="31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169024</xdr:rowOff>
    </xdr:from>
    <xdr:to>
      <xdr:col>85</xdr:col>
      <xdr:colOff>177800</xdr:colOff>
      <xdr:row>35</xdr:row>
      <xdr:rowOff>99174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20451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4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126505</xdr:rowOff>
    </xdr:from>
    <xdr:to>
      <xdr:col>81</xdr:col>
      <xdr:colOff>101600</xdr:colOff>
      <xdr:row>35</xdr:row>
      <xdr:rowOff>56655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73182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4367</xdr:rowOff>
    </xdr:from>
    <xdr:to>
      <xdr:col>76</xdr:col>
      <xdr:colOff>165100</xdr:colOff>
      <xdr:row>34</xdr:row>
      <xdr:rowOff>105967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8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122494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6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89014</xdr:rowOff>
    </xdr:from>
    <xdr:to>
      <xdr:col>72</xdr:col>
      <xdr:colOff>38100</xdr:colOff>
      <xdr:row>35</xdr:row>
      <xdr:rowOff>19164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9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35691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63036</xdr:rowOff>
    </xdr:from>
    <xdr:to>
      <xdr:col>67</xdr:col>
      <xdr:colOff>101600</xdr:colOff>
      <xdr:row>36</xdr:row>
      <xdr:rowOff>164636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9713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54036</xdr:rowOff>
    </xdr:from>
    <xdr:to>
      <xdr:col>85</xdr:col>
      <xdr:colOff>127000</xdr:colOff>
      <xdr:row>56</xdr:row>
      <xdr:rowOff>108714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655236"/>
          <a:ext cx="838200" cy="5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54036</xdr:rowOff>
    </xdr:from>
    <xdr:to>
      <xdr:col>81</xdr:col>
      <xdr:colOff>50800</xdr:colOff>
      <xdr:row>56</xdr:row>
      <xdr:rowOff>164667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55236"/>
          <a:ext cx="889000" cy="1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164667</xdr:rowOff>
    </xdr:from>
    <xdr:to>
      <xdr:col>76</xdr:col>
      <xdr:colOff>114300</xdr:colOff>
      <xdr:row>57</xdr:row>
      <xdr:rowOff>10995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65867"/>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1001</xdr:rowOff>
    </xdr:from>
    <xdr:to>
      <xdr:col>71</xdr:col>
      <xdr:colOff>177800</xdr:colOff>
      <xdr:row>57</xdr:row>
      <xdr:rowOff>10995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773651"/>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57914</xdr:rowOff>
    </xdr:from>
    <xdr:to>
      <xdr:col>85</xdr:col>
      <xdr:colOff>177800</xdr:colOff>
      <xdr:row>56</xdr:row>
      <xdr:rowOff>159514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80791</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1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3236</xdr:rowOff>
    </xdr:from>
    <xdr:to>
      <xdr:col>81</xdr:col>
      <xdr:colOff>101600</xdr:colOff>
      <xdr:row>56</xdr:row>
      <xdr:rowOff>104836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121363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37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113867</xdr:rowOff>
    </xdr:from>
    <xdr:to>
      <xdr:col>76</xdr:col>
      <xdr:colOff>165100</xdr:colOff>
      <xdr:row>57</xdr:row>
      <xdr:rowOff>44017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60544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9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131645</xdr:rowOff>
    </xdr:from>
    <xdr:to>
      <xdr:col>72</xdr:col>
      <xdr:colOff>38100</xdr:colOff>
      <xdr:row>57</xdr:row>
      <xdr:rowOff>61795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121651</xdr:rowOff>
    </xdr:from>
    <xdr:to>
      <xdr:col>67</xdr:col>
      <xdr:colOff>101600</xdr:colOff>
      <xdr:row>57</xdr:row>
      <xdr:rowOff>51801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2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68328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49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30876</xdr:rowOff>
    </xdr:from>
    <xdr:to>
      <xdr:col>85</xdr:col>
      <xdr:colOff>127000</xdr:colOff>
      <xdr:row>79</xdr:row>
      <xdr:rowOff>52701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75426"/>
          <a:ext cx="8382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37233</xdr:rowOff>
    </xdr:from>
    <xdr:to>
      <xdr:col>81</xdr:col>
      <xdr:colOff>50800</xdr:colOff>
      <xdr:row>79</xdr:row>
      <xdr:rowOff>52701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1783"/>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37233</xdr:rowOff>
    </xdr:from>
    <xdr:to>
      <xdr:col>76</xdr:col>
      <xdr:colOff>114300</xdr:colOff>
      <xdr:row>79</xdr:row>
      <xdr:rowOff>65208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1783"/>
          <a:ext cx="8890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44069</xdr:rowOff>
    </xdr:from>
    <xdr:to>
      <xdr:col>71</xdr:col>
      <xdr:colOff>177800</xdr:colOff>
      <xdr:row>79</xdr:row>
      <xdr:rowOff>65208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8619"/>
          <a:ext cx="889000" cy="2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151526</xdr:rowOff>
    </xdr:from>
    <xdr:to>
      <xdr:col>85</xdr:col>
      <xdr:colOff>177800</xdr:colOff>
      <xdr:row>79</xdr:row>
      <xdr:rowOff>81676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71181</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4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1901</xdr:rowOff>
    </xdr:from>
    <xdr:to>
      <xdr:col>81</xdr:col>
      <xdr:colOff>101600</xdr:colOff>
      <xdr:row>79</xdr:row>
      <xdr:rowOff>103501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94628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3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157883</xdr:rowOff>
    </xdr:from>
    <xdr:to>
      <xdr:col>76</xdr:col>
      <xdr:colOff>165100</xdr:colOff>
      <xdr:row>79</xdr:row>
      <xdr:rowOff>88033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79160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14408</xdr:rowOff>
    </xdr:from>
    <xdr:to>
      <xdr:col>72</xdr:col>
      <xdr:colOff>38100</xdr:colOff>
      <xdr:row>79</xdr:row>
      <xdr:rowOff>116008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107135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164719</xdr:rowOff>
    </xdr:from>
    <xdr:to>
      <xdr:col>67</xdr:col>
      <xdr:colOff>101600</xdr:colOff>
      <xdr:row>79</xdr:row>
      <xdr:rowOff>94869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85996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3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163230</xdr:rowOff>
    </xdr:from>
    <xdr:to>
      <xdr:col>85</xdr:col>
      <xdr:colOff>127000</xdr:colOff>
      <xdr:row>97</xdr:row>
      <xdr:rowOff>4121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22430"/>
          <a:ext cx="838200" cy="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4121</xdr:rowOff>
    </xdr:from>
    <xdr:to>
      <xdr:col>81</xdr:col>
      <xdr:colOff>50800</xdr:colOff>
      <xdr:row>97</xdr:row>
      <xdr:rowOff>7893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3477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4445</xdr:rowOff>
    </xdr:from>
    <xdr:to>
      <xdr:col>76</xdr:col>
      <xdr:colOff>114300</xdr:colOff>
      <xdr:row>97</xdr:row>
      <xdr:rowOff>7893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3509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4445</xdr:rowOff>
    </xdr:from>
    <xdr:to>
      <xdr:col>71</xdr:col>
      <xdr:colOff>177800</xdr:colOff>
      <xdr:row>97</xdr:row>
      <xdr:rowOff>4552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35095"/>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112430</xdr:rowOff>
    </xdr:from>
    <xdr:to>
      <xdr:col>85</xdr:col>
      <xdr:colOff>177800</xdr:colOff>
      <xdr:row>97</xdr:row>
      <xdr:rowOff>42580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135307</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2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124771</xdr:rowOff>
    </xdr:from>
    <xdr:to>
      <xdr:col>81</xdr:col>
      <xdr:colOff>101600</xdr:colOff>
      <xdr:row>97</xdr:row>
      <xdr:rowOff>54921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71448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5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128543</xdr:rowOff>
    </xdr:from>
    <xdr:to>
      <xdr:col>76</xdr:col>
      <xdr:colOff>165100</xdr:colOff>
      <xdr:row>97</xdr:row>
      <xdr:rowOff>58693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75220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3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125095</xdr:rowOff>
    </xdr:from>
    <xdr:to>
      <xdr:col>72</xdr:col>
      <xdr:colOff>38100</xdr:colOff>
      <xdr:row>97</xdr:row>
      <xdr:rowOff>55245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71772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5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125202</xdr:rowOff>
    </xdr:from>
    <xdr:to>
      <xdr:col>67</xdr:col>
      <xdr:colOff>101600</xdr:colOff>
      <xdr:row>97</xdr:row>
      <xdr:rowOff>55352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8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71879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5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26726</xdr:rowOff>
    </xdr:from>
    <xdr:to>
      <xdr:col>116</xdr:col>
      <xdr:colOff>63500</xdr:colOff>
      <xdr:row>36</xdr:row>
      <xdr:rowOff>28829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5513126"/>
          <a:ext cx="838200" cy="68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46387</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61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145598</xdr:rowOff>
    </xdr:from>
    <xdr:to>
      <xdr:col>111</xdr:col>
      <xdr:colOff>177800</xdr:colOff>
      <xdr:row>36</xdr:row>
      <xdr:rowOff>28829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5974898"/>
          <a:ext cx="889000" cy="22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165945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145598</xdr:rowOff>
    </xdr:from>
    <xdr:to>
      <xdr:col>107</xdr:col>
      <xdr:colOff>50800</xdr:colOff>
      <xdr:row>35</xdr:row>
      <xdr:rowOff>21148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974898"/>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151406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6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21148</xdr:rowOff>
    </xdr:from>
    <xdr:to>
      <xdr:col>102</xdr:col>
      <xdr:colOff>114300</xdr:colOff>
      <xdr:row>36</xdr:row>
      <xdr:rowOff>14518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6021898"/>
          <a:ext cx="889000" cy="1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166631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8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165945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147376</xdr:rowOff>
    </xdr:from>
    <xdr:to>
      <xdr:col>116</xdr:col>
      <xdr:colOff>114300</xdr:colOff>
      <xdr:row>32</xdr:row>
      <xdr:rowOff>77526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54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100403</xdr:rowOff>
    </xdr:from>
    <xdr:ext cx="534377"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541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149479</xdr:rowOff>
    </xdr:from>
    <xdr:to>
      <xdr:col>112</xdr:col>
      <xdr:colOff>38100</xdr:colOff>
      <xdr:row>36</xdr:row>
      <xdr:rowOff>79629</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96156</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59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94798</xdr:rowOff>
    </xdr:from>
    <xdr:to>
      <xdr:col>107</xdr:col>
      <xdr:colOff>101600</xdr:colOff>
      <xdr:row>35</xdr:row>
      <xdr:rowOff>24948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9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41475</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67111" y="56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141798</xdr:rowOff>
    </xdr:from>
    <xdr:to>
      <xdr:col>102</xdr:col>
      <xdr:colOff>165100</xdr:colOff>
      <xdr:row>35</xdr:row>
      <xdr:rowOff>71948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5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88475</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278111" y="57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135168</xdr:rowOff>
    </xdr:from>
    <xdr:to>
      <xdr:col>98</xdr:col>
      <xdr:colOff>38100</xdr:colOff>
      <xdr:row>36</xdr:row>
      <xdr:rowOff>65318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1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81845</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389111" y="591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衛生費で</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９４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４５１</a:t>
          </a:r>
          <a:r>
            <a:rPr kumimoji="1" lang="ja-JP" altLang="ja-JP" sz="1100">
              <a:solidFill>
                <a:schemeClr val="dk1"/>
              </a:solidFill>
              <a:effectLst/>
              <a:latin typeface="+mn-lt"/>
              <a:ea typeface="+mn-ea"/>
              <a:cs typeface="+mn-cs"/>
            </a:rPr>
            <a:t>円増となっ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令和３年から比較して３４７，５４７円増となっているが、</a:t>
          </a:r>
          <a:r>
            <a:rPr kumimoji="1" lang="ja-JP" altLang="ja-JP" sz="1100">
              <a:solidFill>
                <a:schemeClr val="dk1"/>
              </a:solidFill>
              <a:effectLst/>
              <a:latin typeface="+mn-lt"/>
              <a:ea typeface="+mn-ea"/>
              <a:cs typeface="+mn-cs"/>
            </a:rPr>
            <a:t>ごみ焼却施設建設事業による経費増によるものが大きい。その他、</a:t>
          </a:r>
          <a:r>
            <a:rPr kumimoji="1" lang="ja-JP" altLang="en-US" sz="1100">
              <a:solidFill>
                <a:schemeClr val="dk1"/>
              </a:solidFill>
              <a:effectLst/>
              <a:latin typeface="+mn-lt"/>
              <a:ea typeface="+mn-ea"/>
              <a:cs typeface="+mn-cs"/>
            </a:rPr>
            <a:t>増として</a:t>
          </a:r>
          <a:r>
            <a:rPr kumimoji="1" lang="ja-JP" altLang="ja-JP" sz="1100">
              <a:solidFill>
                <a:schemeClr val="dk1"/>
              </a:solidFill>
              <a:effectLst/>
              <a:latin typeface="+mn-lt"/>
              <a:ea typeface="+mn-ea"/>
              <a:cs typeface="+mn-cs"/>
            </a:rPr>
            <a:t>主なものとしては、</a:t>
          </a:r>
          <a:r>
            <a:rPr kumimoji="1" lang="ja-JP" altLang="en-US" sz="1100">
              <a:solidFill>
                <a:schemeClr val="dk1"/>
              </a:solidFill>
              <a:effectLst/>
              <a:latin typeface="+mn-lt"/>
              <a:ea typeface="+mn-ea"/>
              <a:cs typeface="+mn-cs"/>
            </a:rPr>
            <a:t>総務費で東京宝島ｻｽﾃﾅﾌﾞﾙ・ｱｲﾗﾝﾄﾞ創造事業や物価高騰対応臨時交付金事業で水道代補助などを行ったことにより１７，４６７円の増、民生費で物価高騰対応臨時交付金事業で給付金支給事業を行ったことなどを理由に１６，０１３円の増、農林水産業費でため池改修事業や農業</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事業を実施したことで４２，４９１円の増、諸支出金でバス事務所建替事業により一般旅客自動車運送事業会計への繰出金を増額したことにより１５，０４６円の増、となっている。</a:t>
          </a:r>
          <a:r>
            <a:rPr kumimoji="1" lang="ja-JP" altLang="ja-JP" sz="1100">
              <a:solidFill>
                <a:schemeClr val="dk1"/>
              </a:solidFill>
              <a:effectLst/>
              <a:latin typeface="+mn-lt"/>
              <a:ea typeface="+mn-ea"/>
              <a:cs typeface="+mn-cs"/>
            </a:rPr>
            <a:t>一方、減となっているものは、議会費で議員定数２名減に伴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９９２円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労働費でコミュニティセンター改修事業の事業費減により５，２６３円の減、商工費で新型コロナウイルス感染症対応地方創生臨時交付金を活用した経済復興事業が終了したことなどのを理由に１３，３７０円の減、教育費で中学校特別教室の空調設置工事が終了したことなどを理由に１４，３５１円の減、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他団体と比較して大きいものは、シルバー人材センターへ多くの業務を委託している労働費、</a:t>
          </a:r>
          <a:r>
            <a:rPr kumimoji="1" lang="ja-JP" altLang="en-US" sz="1100">
              <a:solidFill>
                <a:schemeClr val="dk1"/>
              </a:solidFill>
              <a:effectLst/>
              <a:latin typeface="+mn-lt"/>
              <a:ea typeface="+mn-ea"/>
              <a:cs typeface="+mn-cs"/>
            </a:rPr>
            <a:t>農地防災事業や</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事業を推進している農林水産業費、</a:t>
          </a:r>
          <a:r>
            <a:rPr kumimoji="1" lang="ja-JP" altLang="ja-JP" sz="1100">
              <a:solidFill>
                <a:schemeClr val="dk1"/>
              </a:solidFill>
              <a:effectLst/>
              <a:latin typeface="+mn-lt"/>
              <a:ea typeface="+mn-ea"/>
              <a:cs typeface="+mn-cs"/>
            </a:rPr>
            <a:t>空港消防業務の委託を受けている消防費、一般旅客自動車運送事業会計への繰出金等の諸支出金となっている。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標準財政規模が前年</a:t>
          </a:r>
          <a:r>
            <a:rPr kumimoji="1" lang="ja-JP" altLang="en-US" sz="1100">
              <a:solidFill>
                <a:schemeClr val="dk1"/>
              </a:solidFill>
              <a:effectLst/>
              <a:latin typeface="+mn-lt"/>
              <a:ea typeface="+mn-ea"/>
              <a:cs typeface="+mn-cs"/>
            </a:rPr>
            <a:t>より１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６１６</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、財政調整基金残高は前年同様であった</a:t>
          </a:r>
          <a:r>
            <a:rPr kumimoji="1" lang="ja-JP" altLang="en-US" sz="1100">
              <a:solidFill>
                <a:schemeClr val="dk1"/>
              </a:solidFill>
              <a:effectLst/>
              <a:latin typeface="+mn-lt"/>
              <a:ea typeface="+mn-ea"/>
              <a:cs typeface="+mn-cs"/>
            </a:rPr>
            <a:t>為、標準財政規模比は０．０１％減となった</a:t>
          </a:r>
          <a:r>
            <a:rPr kumimoji="1" lang="ja-JP" altLang="ja-JP" sz="1100">
              <a:solidFill>
                <a:schemeClr val="dk1"/>
              </a:solidFill>
              <a:effectLst/>
              <a:latin typeface="+mn-lt"/>
              <a:ea typeface="+mn-ea"/>
              <a:cs typeface="+mn-cs"/>
            </a:rPr>
            <a:t>。実質収支額は</a:t>
          </a:r>
          <a:r>
            <a:rPr kumimoji="1" lang="ja-JP" altLang="en-US" sz="1100">
              <a:solidFill>
                <a:schemeClr val="dk1"/>
              </a:solidFill>
              <a:effectLst/>
              <a:latin typeface="+mn-lt"/>
              <a:ea typeface="+mn-ea"/>
              <a:cs typeface="+mn-cs"/>
            </a:rPr>
            <a:t>公共施設整備基金の取崩しや地方債借入などにより２億８，３４０千円と</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年度に比べて</a:t>
          </a:r>
          <a:r>
            <a:rPr kumimoji="1" lang="ja-JP" altLang="en-US" sz="1100">
              <a:solidFill>
                <a:schemeClr val="dk1"/>
              </a:solidFill>
              <a:effectLst/>
              <a:latin typeface="+mn-lt"/>
              <a:ea typeface="+mn-ea"/>
              <a:cs typeface="+mn-cs"/>
            </a:rPr>
            <a:t>１億９，６７０</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標準財政規模比は</a:t>
          </a:r>
          <a:r>
            <a:rPr kumimoji="1" lang="ja-JP" altLang="en-US" sz="1100">
              <a:solidFill>
                <a:schemeClr val="dk1"/>
              </a:solidFill>
              <a:effectLst/>
              <a:latin typeface="+mn-lt"/>
              <a:ea typeface="+mn-ea"/>
              <a:cs typeface="+mn-cs"/>
            </a:rPr>
            <a:t>５．０４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、実質単年度収支も</a:t>
          </a:r>
          <a:r>
            <a:rPr kumimoji="1" lang="ja-JP" altLang="en-US" sz="1100">
              <a:solidFill>
                <a:schemeClr val="dk1"/>
              </a:solidFill>
              <a:effectLst/>
              <a:latin typeface="+mn-lt"/>
              <a:ea typeface="+mn-ea"/>
              <a:cs typeface="+mn-cs"/>
            </a:rPr>
            <a:t>実質収支と同様の理由で令和４年度に比べ２億６，４６１万円増となっており、標準財政規模比は６．７８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令和５年度は全</a:t>
          </a:r>
          <a:r>
            <a:rPr kumimoji="1" lang="ja-JP" altLang="ja-JP" sz="1100">
              <a:solidFill>
                <a:schemeClr val="dk1"/>
              </a:solidFill>
              <a:effectLst/>
              <a:latin typeface="+mn-lt"/>
              <a:ea typeface="+mn-ea"/>
              <a:cs typeface="+mn-cs"/>
            </a:rPr>
            <a:t>事業において赤字はないが、公営企業会計（病院事業会計、浄化槽設置管理事業会計、水道事業会計、一般旅客自動車運送事業会計）は実質、赤字が続いており、一般会計からの繰出金により赤字にならないよう補てんしている状況。</a:t>
          </a:r>
          <a:endParaRPr lang="ja-JP" altLang="ja-JP" sz="1400">
            <a:effectLst/>
          </a:endParaRPr>
        </a:p>
        <a:p>
          <a:r>
            <a:rPr kumimoji="1" lang="ja-JP" altLang="ja-JP" sz="1100">
              <a:solidFill>
                <a:schemeClr val="dk1"/>
              </a:solidFill>
              <a:effectLst/>
              <a:latin typeface="+mn-lt"/>
              <a:ea typeface="+mn-ea"/>
              <a:cs typeface="+mn-cs"/>
            </a:rPr>
            <a:t>　公営企業会計は令和５年度に水道料金・浄化槽使用料の値上げを実施するなど経営改善に取り組んでいるが、いずれも一般会計からの繰出金に依存性が高くなっている。</a:t>
          </a:r>
          <a:endParaRPr lang="ja-JP" altLang="ja-JP" sz="1400">
            <a:effectLst/>
          </a:endParaRPr>
        </a:p>
        <a:p>
          <a:r>
            <a:rPr kumimoji="1" lang="ja-JP" altLang="ja-JP" sz="1100">
              <a:solidFill>
                <a:schemeClr val="dk1"/>
              </a:solidFill>
              <a:effectLst/>
              <a:latin typeface="+mn-lt"/>
              <a:ea typeface="+mn-ea"/>
              <a:cs typeface="+mn-cs"/>
            </a:rPr>
            <a:t>　今後、一般会計の財政を圧迫していくことが懸念されるため、自主財源の確保、経費節減に努め、料金改定の検討を前向きに進めていく。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公営企業債の元利償還金に対する繰入金が４００万円減</a:t>
          </a:r>
          <a:r>
            <a:rPr kumimoji="1" lang="ja-JP" altLang="ja-JP" sz="1100">
              <a:solidFill>
                <a:schemeClr val="dk1"/>
              </a:solidFill>
              <a:effectLst/>
              <a:latin typeface="+mn-lt"/>
              <a:ea typeface="+mn-ea"/>
              <a:cs typeface="+mn-cs"/>
            </a:rPr>
            <a:t>となったものの、一般会計における元利償還金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，４００</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となった為、元利償還金等は</a:t>
          </a:r>
          <a:r>
            <a:rPr kumimoji="1" lang="ja-JP" altLang="en-US" sz="1100">
              <a:solidFill>
                <a:schemeClr val="dk1"/>
              </a:solidFill>
              <a:effectLst/>
              <a:latin typeface="+mn-lt"/>
              <a:ea typeface="+mn-ea"/>
              <a:cs typeface="+mn-cs"/>
            </a:rPr>
            <a:t>１，０００</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算入公債費等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特定財源の減や</a:t>
          </a:r>
          <a:r>
            <a:rPr kumimoji="1" lang="ja-JP" altLang="ja-JP" sz="1100">
              <a:solidFill>
                <a:schemeClr val="dk1"/>
              </a:solidFill>
              <a:effectLst/>
              <a:latin typeface="+mn-lt"/>
              <a:ea typeface="+mn-ea"/>
              <a:cs typeface="+mn-cs"/>
            </a:rPr>
            <a:t>基準財政需要額に算入された公債費</a:t>
          </a:r>
          <a:r>
            <a:rPr kumimoji="1" lang="ja-JP" altLang="en-US" sz="1100">
              <a:solidFill>
                <a:schemeClr val="dk1"/>
              </a:solidFill>
              <a:effectLst/>
              <a:latin typeface="+mn-lt"/>
              <a:ea typeface="+mn-ea"/>
              <a:cs typeface="+mn-cs"/>
            </a:rPr>
            <a:t>の減などにより</a:t>
          </a:r>
          <a:r>
            <a:rPr kumimoji="1" lang="ja-JP" altLang="ja-JP" sz="1100">
              <a:solidFill>
                <a:schemeClr val="dk1"/>
              </a:solidFill>
              <a:effectLst/>
              <a:latin typeface="+mn-lt"/>
              <a:ea typeface="+mn-ea"/>
              <a:cs typeface="+mn-cs"/>
            </a:rPr>
            <a:t>、分子が</a:t>
          </a:r>
          <a:r>
            <a:rPr kumimoji="1" lang="ja-JP" altLang="en-US" sz="1100">
              <a:solidFill>
                <a:schemeClr val="dk1"/>
              </a:solidFill>
              <a:effectLst/>
              <a:latin typeface="+mn-lt"/>
              <a:ea typeface="+mn-ea"/>
              <a:cs typeface="+mn-cs"/>
            </a:rPr>
            <a:t>３，２００</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満期一括償還のための積立はない。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充当可能財源等が令和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年度に比べて</a:t>
          </a:r>
          <a:r>
            <a:rPr kumimoji="1" lang="ja-JP" altLang="en-US" sz="1100">
              <a:solidFill>
                <a:sysClr val="windowText" lastClr="000000"/>
              </a:solidFill>
              <a:effectLst/>
              <a:latin typeface="+mn-lt"/>
              <a:ea typeface="+mn-ea"/>
              <a:cs typeface="+mn-cs"/>
            </a:rPr>
            <a:t>５億８，６</a:t>
          </a:r>
          <a:r>
            <a:rPr kumimoji="1" lang="ja-JP" altLang="ja-JP" sz="1100">
              <a:solidFill>
                <a:sysClr val="windowText" lastClr="000000"/>
              </a:solidFill>
              <a:effectLst/>
              <a:latin typeface="+mn-lt"/>
              <a:ea typeface="+mn-ea"/>
              <a:cs typeface="+mn-cs"/>
            </a:rPr>
            <a:t>００万円減とな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、将来負担額においては公営企業債等繰入見込額、退職手当負担見込額などがそれぞれ減</a:t>
          </a:r>
          <a:r>
            <a:rPr kumimoji="1" lang="ja-JP" altLang="en-US" sz="1100">
              <a:solidFill>
                <a:sysClr val="windowText" lastClr="000000"/>
              </a:solidFill>
              <a:effectLst/>
              <a:latin typeface="+mn-lt"/>
              <a:ea typeface="+mn-ea"/>
              <a:cs typeface="+mn-cs"/>
            </a:rPr>
            <a:t>となったものの</a:t>
          </a:r>
          <a:r>
            <a:rPr kumimoji="1" lang="ja-JP" altLang="ja-JP" sz="1100">
              <a:solidFill>
                <a:sysClr val="windowText" lastClr="000000"/>
              </a:solidFill>
              <a:effectLst/>
              <a:latin typeface="+mn-lt"/>
              <a:ea typeface="+mn-ea"/>
              <a:cs typeface="+mn-cs"/>
            </a:rPr>
            <a:t>地方債現在高が３億７，７００万円増となった</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、総額</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００万円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その結果、将来負担比率の分子は</a:t>
          </a:r>
          <a:r>
            <a:rPr kumimoji="1" lang="ja-JP" altLang="en-US" sz="1100">
              <a:solidFill>
                <a:sysClr val="windowText" lastClr="000000"/>
              </a:solidFill>
              <a:effectLst/>
              <a:latin typeface="+mn-lt"/>
              <a:ea typeface="+mn-ea"/>
              <a:cs typeface="+mn-cs"/>
            </a:rPr>
            <a:t>令和４年度より６億６，８００万円増となったが、</a:t>
          </a:r>
          <a:r>
            <a:rPr kumimoji="1" lang="ja-JP" altLang="ja-JP" sz="1100">
              <a:solidFill>
                <a:sysClr val="windowText" lastClr="000000"/>
              </a:solidFill>
              <a:effectLst/>
              <a:latin typeface="+mn-lt"/>
              <a:ea typeface="+mn-ea"/>
              <a:cs typeface="+mn-cs"/>
            </a:rPr>
            <a:t>昨年に引き続きマイナス</a:t>
          </a:r>
          <a:r>
            <a:rPr kumimoji="1" lang="ja-JP" altLang="en-US" sz="1100">
              <a:solidFill>
                <a:sysClr val="windowText" lastClr="000000"/>
              </a:solidFill>
              <a:effectLst/>
              <a:latin typeface="+mn-lt"/>
              <a:ea typeface="+mn-ea"/>
              <a:cs typeface="+mn-cs"/>
            </a:rPr>
            <a:t>の値を取っているため、将来負担比率は０</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東京都八丈町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公共施設整備基金はごみ焼却場建設事業のため</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億円を取り崩し</a:t>
          </a:r>
          <a:r>
            <a:rPr kumimoji="1" lang="ja-JP" altLang="en-US" sz="1100">
              <a:solidFill>
                <a:schemeClr val="dk1"/>
              </a:solidFill>
              <a:effectLst/>
              <a:latin typeface="+mn-lt"/>
              <a:ea typeface="+mn-ea"/>
              <a:cs typeface="+mn-cs"/>
            </a:rPr>
            <a:t>たものの歴史民俗資料館建設事業用に９，０００万円を積み立て</a:t>
          </a:r>
          <a:r>
            <a:rPr kumimoji="1" lang="ja-JP" altLang="ja-JP" sz="1100">
              <a:solidFill>
                <a:schemeClr val="dk1"/>
              </a:solidFill>
              <a:effectLst/>
              <a:latin typeface="+mn-lt"/>
              <a:ea typeface="+mn-ea"/>
              <a:cs typeface="+mn-cs"/>
            </a:rPr>
            <a:t>、ふるさと創生基金</a:t>
          </a:r>
          <a:r>
            <a:rPr kumimoji="1" lang="ja-JP" altLang="en-US" sz="1100">
              <a:solidFill>
                <a:schemeClr val="dk1"/>
              </a:solidFill>
              <a:effectLst/>
              <a:latin typeface="+mn-lt"/>
              <a:ea typeface="+mn-ea"/>
              <a:cs typeface="+mn-cs"/>
            </a:rPr>
            <a:t>はふるさと納税分２億３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００万円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取り崩した。基金全体としては</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００万円の減となった。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今後の老朽化に伴う施設改修等を見込み、令和５年度にごみ焼却場建設事業により取崩した公共施設整備基金を取り崩し前の水準まで積み立てを目標としつつ、</a:t>
          </a:r>
          <a:r>
            <a:rPr kumimoji="1" lang="ja-JP" altLang="ja-JP" sz="1100">
              <a:solidFill>
                <a:schemeClr val="dk1"/>
              </a:solidFill>
              <a:effectLst/>
              <a:latin typeface="+mn-lt"/>
              <a:ea typeface="+mn-ea"/>
              <a:cs typeface="+mn-cs"/>
            </a:rPr>
            <a:t>、交付税措置率の高い起債を優先し</a:t>
          </a:r>
          <a:r>
            <a:rPr kumimoji="1" lang="ja-JP" altLang="en-US" sz="1100">
              <a:solidFill>
                <a:schemeClr val="dk1"/>
              </a:solidFill>
              <a:effectLst/>
              <a:latin typeface="+mn-lt"/>
              <a:ea typeface="+mn-ea"/>
              <a:cs typeface="+mn-cs"/>
            </a:rPr>
            <a:t>て発行</a:t>
          </a:r>
          <a:r>
            <a:rPr kumimoji="1" lang="ja-JP" altLang="ja-JP" sz="1100">
              <a:solidFill>
                <a:schemeClr val="dk1"/>
              </a:solidFill>
              <a:effectLst/>
              <a:latin typeface="+mn-lt"/>
              <a:ea typeface="+mn-ea"/>
              <a:cs typeface="+mn-cs"/>
            </a:rPr>
            <a:t>、バランスを図りつつ取崩しを抑えるよう努め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公共施設整備基金：公共施設の整備の経費に充てるため。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産業振興基金：産業の振興の経費に充てるため。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ふるさと創生基金：自ら考え、自ら行う地域づくりの経費に充てるため。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人材育成基金：人材を育成するための事業に要する経費に充てるため。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社会福祉推進基金：社会福祉の推進の経費に充てるため。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教育振興基金：小中学校の教育環境整備の経費に充てるため。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町立図書館基金：図書館の蔵書整備の経費に充てるため。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公共施設整備基金：新ごみ焼却場建設事業の財源の為、</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を取り崩し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歴史民俗資料館建設事業用に９，０００万円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ふるさと創生基金：ふるさと納税分</a:t>
          </a:r>
          <a:r>
            <a:rPr kumimoji="1" lang="ja-JP" altLang="en-US" sz="1100">
              <a:solidFill>
                <a:schemeClr val="dk1"/>
              </a:solidFill>
              <a:effectLst/>
              <a:latin typeface="+mn-lt"/>
              <a:ea typeface="+mn-ea"/>
              <a:cs typeface="+mn-cs"/>
            </a:rPr>
            <a:t>２３５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００万円を取り崩した。</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公共施設整備基金：新</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焼却場建設事業のため</a:t>
          </a:r>
          <a:r>
            <a:rPr kumimoji="1" lang="ja-JP" altLang="en-US" sz="1100">
              <a:solidFill>
                <a:schemeClr val="dk1"/>
              </a:solidFill>
              <a:effectLst/>
              <a:latin typeface="+mn-lt"/>
              <a:ea typeface="+mn-ea"/>
              <a:cs typeface="+mn-cs"/>
            </a:rPr>
            <a:t>取り崩した分を、改めて積み立てを行っていく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ふるさと創生基金：地域づくり事業の財源不足を補うため、計画的に取り崩していく予定だが３億円程度は確保していく。</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産業振興基金：農業、漁業、観光業、商工業へ充当予定だが、事業の剰余金等は可能な限り繰り戻し、現水準維持できるよう努める。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財政調整基金については前年と同額。</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大規模事業のため、公共施設整備基金の取崩しに加え、財政調整基金も大きく取崩す見込みだが、近年の豪雨や台風による災害が多くなっているため、早急に対応できるよう基金残高</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億円を</a:t>
          </a:r>
          <a:r>
            <a:rPr kumimoji="1" lang="ja-JP" altLang="en-US" sz="1100">
              <a:solidFill>
                <a:schemeClr val="dk1"/>
              </a:solidFill>
              <a:effectLst/>
              <a:latin typeface="+mn-lt"/>
              <a:ea typeface="+mn-ea"/>
              <a:cs typeface="+mn-cs"/>
            </a:rPr>
            <a:t>確保していくよう、</a:t>
          </a:r>
          <a:r>
            <a:rPr kumimoji="1" lang="ja-JP" altLang="ja-JP" sz="1100">
              <a:solidFill>
                <a:schemeClr val="dk1"/>
              </a:solidFill>
              <a:effectLst/>
              <a:latin typeface="+mn-lt"/>
              <a:ea typeface="+mn-ea"/>
              <a:cs typeface="+mn-cs"/>
            </a:rPr>
            <a:t>計画的な取崩しに努める。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減債基金については前年と同額。</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短期的には取崩す予定はないが、今後の金利変動等により、取崩して対応していく。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10914543</v>
      </c>
      <c r="BO4" s="371"/>
      <c r="BP4" s="371"/>
      <c r="BQ4" s="371"/>
      <c r="BR4" s="371"/>
      <c r="BS4" s="371"/>
      <c r="BT4" s="371"/>
      <c r="BU4" s="372"/>
      <c r="BV4" s="370">
        <v>9214783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7.3</v>
      </c>
      <c r="CU4" s="377"/>
      <c r="CV4" s="377"/>
      <c r="CW4" s="377"/>
      <c r="CX4" s="377"/>
      <c r="CY4" s="377"/>
      <c r="CZ4" s="377"/>
      <c r="DA4" s="378"/>
      <c r="DB4" s="376">
        <v>2.2000000000000002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10578167</v>
      </c>
      <c r="BO5" s="408"/>
      <c r="BP5" s="408"/>
      <c r="BQ5" s="408"/>
      <c r="BR5" s="408"/>
      <c r="BS5" s="408"/>
      <c r="BT5" s="408"/>
      <c r="BU5" s="409"/>
      <c r="BV5" s="407">
        <v>8995295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85.5</v>
      </c>
      <c r="CU5" s="405"/>
      <c r="CV5" s="405"/>
      <c r="CW5" s="405"/>
      <c r="CX5" s="405"/>
      <c r="CY5" s="405"/>
      <c r="CZ5" s="405"/>
      <c r="DA5" s="406"/>
      <c r="DB5" s="404">
        <v>84.8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336376</v>
      </c>
      <c r="BO6" s="408"/>
      <c r="BP6" s="408"/>
      <c r="BQ6" s="408"/>
      <c r="BR6" s="408"/>
      <c r="BS6" s="408"/>
      <c r="BT6" s="408"/>
      <c r="BU6" s="409"/>
      <c r="BV6" s="407">
        <v>219488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85.9</v>
      </c>
      <c r="CU6" s="445"/>
      <c r="CV6" s="445"/>
      <c r="CW6" s="445"/>
      <c r="CX6" s="445"/>
      <c r="CY6" s="445"/>
      <c r="CZ6" s="445"/>
      <c r="DA6" s="446"/>
      <c r="DB6" s="444">
        <v>85.7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52979</v>
      </c>
      <c r="BO7" s="408"/>
      <c r="BP7" s="408"/>
      <c r="BQ7" s="408"/>
      <c r="BR7" s="408"/>
      <c r="BS7" s="408"/>
      <c r="BT7" s="408"/>
      <c r="BU7" s="409"/>
      <c r="BV7" s="407">
        <v>132786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3902012</v>
      </c>
      <c r="CU7" s="408"/>
      <c r="CV7" s="408"/>
      <c r="CW7" s="408"/>
      <c r="CX7" s="408"/>
      <c r="CY7" s="408"/>
      <c r="CZ7" s="408"/>
      <c r="DA7" s="409"/>
      <c r="DB7" s="407">
        <v>3900396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283397</v>
      </c>
      <c r="BO8" s="408"/>
      <c r="BP8" s="408"/>
      <c r="BQ8" s="408"/>
      <c r="BR8" s="408"/>
      <c r="BS8" s="408"/>
      <c r="BT8" s="408"/>
      <c r="BU8" s="409"/>
      <c r="BV8" s="407">
        <v>86702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0.27</v>
      </c>
      <c r="CU8" s="448"/>
      <c r="CV8" s="448"/>
      <c r="CW8" s="448"/>
      <c r="CX8" s="448"/>
      <c r="CY8" s="448"/>
      <c r="CZ8" s="448"/>
      <c r="DA8" s="449"/>
      <c r="DB8" s="447">
        <v>0.27</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7042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196695</v>
      </c>
      <c r="BO9" s="408"/>
      <c r="BP9" s="408"/>
      <c r="BQ9" s="408"/>
      <c r="BR9" s="408"/>
      <c r="BS9" s="408"/>
      <c r="BT9" s="408"/>
      <c r="BU9" s="409"/>
      <c r="BV9" s="407">
        <v>-67910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14.7</v>
      </c>
      <c r="CU9" s="405"/>
      <c r="CV9" s="405"/>
      <c r="CW9" s="405"/>
      <c r="CX9" s="405"/>
      <c r="CY9" s="405"/>
      <c r="CZ9" s="405"/>
      <c r="DA9" s="406"/>
      <c r="DB9" s="404">
        <v>13.8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7613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0</v>
      </c>
      <c r="BO10" s="408"/>
      <c r="BP10" s="408"/>
      <c r="BQ10" s="408"/>
      <c r="BR10" s="408"/>
      <c r="BS10" s="408"/>
      <c r="BT10" s="408"/>
      <c r="BU10" s="409"/>
      <c r="BV10" s="407">
        <v>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6968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6848</v>
      </c>
      <c r="S13" s="492"/>
      <c r="T13" s="492"/>
      <c r="U13" s="492"/>
      <c r="V13" s="493"/>
      <c r="W13" s="423" t="s">
        <v>131</v>
      </c>
      <c r="X13" s="424"/>
      <c r="Y13" s="424"/>
      <c r="Z13" s="424"/>
      <c r="AA13" s="424"/>
      <c r="AB13" s="414"/>
      <c r="AC13" s="458">
        <v>491</v>
      </c>
      <c r="AD13" s="459"/>
      <c r="AE13" s="459"/>
      <c r="AF13" s="459"/>
      <c r="AG13" s="501"/>
      <c r="AH13" s="458">
        <v>639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196695</v>
      </c>
      <c r="BO13" s="408"/>
      <c r="BP13" s="408"/>
      <c r="BQ13" s="408"/>
      <c r="BR13" s="408"/>
      <c r="BS13" s="408"/>
      <c r="BT13" s="408"/>
      <c r="BU13" s="409"/>
      <c r="BV13" s="407">
        <v>-67910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11.1</v>
      </c>
      <c r="CU13" s="405"/>
      <c r="CV13" s="405"/>
      <c r="CW13" s="405"/>
      <c r="CX13" s="405"/>
      <c r="CY13" s="405"/>
      <c r="CZ13" s="405"/>
      <c r="DA13" s="406"/>
      <c r="DB13" s="404">
        <v>11.3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7053</v>
      </c>
      <c r="S14" s="492"/>
      <c r="T14" s="492"/>
      <c r="U14" s="492"/>
      <c r="V14" s="493"/>
      <c r="W14" s="397"/>
      <c r="X14" s="398"/>
      <c r="Y14" s="398"/>
      <c r="Z14" s="398"/>
      <c r="AA14" s="398"/>
      <c r="AB14" s="387"/>
      <c r="AC14" s="494">
        <v>13.7</v>
      </c>
      <c r="AD14" s="495"/>
      <c r="AE14" s="495"/>
      <c r="AF14" s="495"/>
      <c r="AG14" s="496"/>
      <c r="AH14" s="494">
        <v>15.8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6942</v>
      </c>
      <c r="S15" s="492"/>
      <c r="T15" s="492"/>
      <c r="U15" s="492"/>
      <c r="V15" s="493"/>
      <c r="W15" s="423" t="s">
        <v>137</v>
      </c>
      <c r="X15" s="424"/>
      <c r="Y15" s="424"/>
      <c r="Z15" s="424"/>
      <c r="AA15" s="424"/>
      <c r="AB15" s="414"/>
      <c r="AC15" s="458">
        <v>562</v>
      </c>
      <c r="AD15" s="459"/>
      <c r="AE15" s="459"/>
      <c r="AF15" s="459"/>
      <c r="AG15" s="501"/>
      <c r="AH15" s="458">
        <v>629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1000335</v>
      </c>
      <c r="BO15" s="371"/>
      <c r="BP15" s="371"/>
      <c r="BQ15" s="371"/>
      <c r="BR15" s="371"/>
      <c r="BS15" s="371"/>
      <c r="BT15" s="371"/>
      <c r="BU15" s="372"/>
      <c r="BV15" s="370">
        <v>969654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15.7</v>
      </c>
      <c r="AD16" s="495"/>
      <c r="AE16" s="495"/>
      <c r="AF16" s="495"/>
      <c r="AG16" s="496"/>
      <c r="AH16" s="494">
        <v>15.6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3581291</v>
      </c>
      <c r="BO16" s="408"/>
      <c r="BP16" s="408"/>
      <c r="BQ16" s="408"/>
      <c r="BR16" s="408"/>
      <c r="BS16" s="408"/>
      <c r="BT16" s="408"/>
      <c r="BU16" s="409"/>
      <c r="BV16" s="407">
        <v>3613224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2528</v>
      </c>
      <c r="AD17" s="459"/>
      <c r="AE17" s="459"/>
      <c r="AF17" s="459"/>
      <c r="AG17" s="501"/>
      <c r="AH17" s="458">
        <v>2771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1254037</v>
      </c>
      <c r="BO17" s="408"/>
      <c r="BP17" s="408"/>
      <c r="BQ17" s="408"/>
      <c r="BR17" s="408"/>
      <c r="BS17" s="408"/>
      <c r="BT17" s="408"/>
      <c r="BU17" s="409"/>
      <c r="BV17" s="407">
        <v>1215692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72.239999999999995</v>
      </c>
      <c r="M18" s="531"/>
      <c r="N18" s="531"/>
      <c r="O18" s="531"/>
      <c r="P18" s="531"/>
      <c r="Q18" s="531"/>
      <c r="R18" s="532"/>
      <c r="S18" s="532"/>
      <c r="T18" s="532"/>
      <c r="U18" s="532"/>
      <c r="V18" s="533"/>
      <c r="W18" s="425"/>
      <c r="X18" s="426"/>
      <c r="Y18" s="426"/>
      <c r="Z18" s="426"/>
      <c r="AA18" s="426"/>
      <c r="AB18" s="417"/>
      <c r="AC18" s="534">
        <v>70.599999999999994</v>
      </c>
      <c r="AD18" s="535"/>
      <c r="AE18" s="535"/>
      <c r="AF18" s="535"/>
      <c r="AG18" s="536"/>
      <c r="AH18" s="534">
        <v>68.599999999999994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3330043</v>
      </c>
      <c r="BO18" s="408"/>
      <c r="BP18" s="408"/>
      <c r="BQ18" s="408"/>
      <c r="BR18" s="408"/>
      <c r="BS18" s="408"/>
      <c r="BT18" s="408"/>
      <c r="BU18" s="409"/>
      <c r="BV18" s="407">
        <v>3336630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97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4697786</v>
      </c>
      <c r="BO19" s="408"/>
      <c r="BP19" s="408"/>
      <c r="BQ19" s="408"/>
      <c r="BR19" s="408"/>
      <c r="BS19" s="408"/>
      <c r="BT19" s="408"/>
      <c r="BU19" s="409"/>
      <c r="BV19" s="407">
        <v>4786269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3767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6294001</v>
      </c>
      <c r="BO22" s="371"/>
      <c r="BP22" s="371"/>
      <c r="BQ22" s="371"/>
      <c r="BR22" s="371"/>
      <c r="BS22" s="371"/>
      <c r="BT22" s="371"/>
      <c r="BU22" s="372"/>
      <c r="BV22" s="370">
        <v>5917195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4929226</v>
      </c>
      <c r="BO23" s="408"/>
      <c r="BP23" s="408"/>
      <c r="BQ23" s="408"/>
      <c r="BR23" s="408"/>
      <c r="BS23" s="408"/>
      <c r="BT23" s="408"/>
      <c r="BU23" s="409"/>
      <c r="BV23" s="407">
        <v>4342726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7680</v>
      </c>
      <c r="R24" s="459"/>
      <c r="S24" s="459"/>
      <c r="T24" s="459"/>
      <c r="U24" s="459"/>
      <c r="V24" s="501"/>
      <c r="W24" s="553"/>
      <c r="X24" s="554"/>
      <c r="Y24" s="555"/>
      <c r="Z24" s="457" t="s">
        <v>162</v>
      </c>
      <c r="AA24" s="437"/>
      <c r="AB24" s="437"/>
      <c r="AC24" s="437"/>
      <c r="AD24" s="437"/>
      <c r="AE24" s="437"/>
      <c r="AF24" s="437"/>
      <c r="AG24" s="438"/>
      <c r="AH24" s="458">
        <v>163</v>
      </c>
      <c r="AI24" s="459"/>
      <c r="AJ24" s="459"/>
      <c r="AK24" s="459"/>
      <c r="AL24" s="501"/>
      <c r="AM24" s="458">
        <v>446620</v>
      </c>
      <c r="AN24" s="459"/>
      <c r="AO24" s="459"/>
      <c r="AP24" s="459"/>
      <c r="AQ24" s="459"/>
      <c r="AR24" s="501"/>
      <c r="AS24" s="458">
        <v>2740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4460881</v>
      </c>
      <c r="BO24" s="408"/>
      <c r="BP24" s="408"/>
      <c r="BQ24" s="408"/>
      <c r="BR24" s="408"/>
      <c r="BS24" s="408"/>
      <c r="BT24" s="408"/>
      <c r="BU24" s="409"/>
      <c r="BV24" s="407">
        <v>3901328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6520</v>
      </c>
      <c r="R25" s="459"/>
      <c r="S25" s="459"/>
      <c r="T25" s="459"/>
      <c r="U25" s="459"/>
      <c r="V25" s="501"/>
      <c r="W25" s="553"/>
      <c r="X25" s="554"/>
      <c r="Y25" s="555"/>
      <c r="Z25" s="457" t="s">
        <v>165</v>
      </c>
      <c r="AA25" s="437"/>
      <c r="AB25" s="437"/>
      <c r="AC25" s="437"/>
      <c r="AD25" s="437"/>
      <c r="AE25" s="437"/>
      <c r="AF25" s="437"/>
      <c r="AG25" s="438"/>
      <c r="AH25" s="458">
        <v>27</v>
      </c>
      <c r="AI25" s="459"/>
      <c r="AJ25" s="459"/>
      <c r="AK25" s="459"/>
      <c r="AL25" s="501"/>
      <c r="AM25" s="458">
        <v>73278</v>
      </c>
      <c r="AN25" s="459"/>
      <c r="AO25" s="459"/>
      <c r="AP25" s="459"/>
      <c r="AQ25" s="459"/>
      <c r="AR25" s="501"/>
      <c r="AS25" s="458">
        <v>2714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142935</v>
      </c>
      <c r="BO25" s="371"/>
      <c r="BP25" s="371"/>
      <c r="BQ25" s="371"/>
      <c r="BR25" s="371"/>
      <c r="BS25" s="371"/>
      <c r="BT25" s="371"/>
      <c r="BU25" s="372"/>
      <c r="BV25" s="370">
        <v>38117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6500</v>
      </c>
      <c r="R26" s="459"/>
      <c r="S26" s="459"/>
      <c r="T26" s="459"/>
      <c r="U26" s="459"/>
      <c r="V26" s="501"/>
      <c r="W26" s="553"/>
      <c r="X26" s="554"/>
      <c r="Y26" s="555"/>
      <c r="Z26" s="457" t="s">
        <v>168</v>
      </c>
      <c r="AA26" s="559"/>
      <c r="AB26" s="559"/>
      <c r="AC26" s="559"/>
      <c r="AD26" s="559"/>
      <c r="AE26" s="559"/>
      <c r="AF26" s="559"/>
      <c r="AG26" s="560"/>
      <c r="AH26" s="458">
        <v>8</v>
      </c>
      <c r="AI26" s="459"/>
      <c r="AJ26" s="459"/>
      <c r="AK26" s="459"/>
      <c r="AL26" s="501"/>
      <c r="AM26" s="458">
        <v>19944</v>
      </c>
      <c r="AN26" s="459"/>
      <c r="AO26" s="459"/>
      <c r="AP26" s="459"/>
      <c r="AQ26" s="459"/>
      <c r="AR26" s="501"/>
      <c r="AS26" s="458">
        <v>2493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3000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402307</v>
      </c>
      <c r="BO27" s="527"/>
      <c r="BP27" s="527"/>
      <c r="BQ27" s="527"/>
      <c r="BR27" s="527"/>
      <c r="BS27" s="527"/>
      <c r="BT27" s="527"/>
      <c r="BU27" s="528"/>
      <c r="BV27" s="526">
        <v>402307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2200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1300000</v>
      </c>
      <c r="BO28" s="371"/>
      <c r="BP28" s="371"/>
      <c r="BQ28" s="371"/>
      <c r="BR28" s="371"/>
      <c r="BS28" s="371"/>
      <c r="BT28" s="371"/>
      <c r="BU28" s="372"/>
      <c r="BV28" s="370">
        <v>1300000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10</v>
      </c>
      <c r="M29" s="459"/>
      <c r="N29" s="459"/>
      <c r="O29" s="459"/>
      <c r="P29" s="501"/>
      <c r="Q29" s="458">
        <v>2000</v>
      </c>
      <c r="R29" s="459"/>
      <c r="S29" s="459"/>
      <c r="T29" s="459"/>
      <c r="U29" s="459"/>
      <c r="V29" s="501"/>
      <c r="W29" s="556"/>
      <c r="X29" s="557"/>
      <c r="Y29" s="558"/>
      <c r="Z29" s="457" t="s">
        <v>177</v>
      </c>
      <c r="AA29" s="437"/>
      <c r="AB29" s="437"/>
      <c r="AC29" s="437"/>
      <c r="AD29" s="437"/>
      <c r="AE29" s="437"/>
      <c r="AF29" s="437"/>
      <c r="AG29" s="438"/>
      <c r="AH29" s="458">
        <v>163</v>
      </c>
      <c r="AI29" s="459"/>
      <c r="AJ29" s="459"/>
      <c r="AK29" s="459"/>
      <c r="AL29" s="501"/>
      <c r="AM29" s="458">
        <v>446620</v>
      </c>
      <c r="AN29" s="459"/>
      <c r="AO29" s="459"/>
      <c r="AP29" s="459"/>
      <c r="AQ29" s="459"/>
      <c r="AR29" s="501"/>
      <c r="AS29" s="458">
        <v>2740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300000</v>
      </c>
      <c r="BO29" s="408"/>
      <c r="BP29" s="408"/>
      <c r="BQ29" s="408"/>
      <c r="BR29" s="408"/>
      <c r="BS29" s="408"/>
      <c r="BT29" s="408"/>
      <c r="BU29" s="409"/>
      <c r="BV29" s="407">
        <v>300000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87.1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2866400</v>
      </c>
      <c r="BO30" s="527"/>
      <c r="BP30" s="527"/>
      <c r="BQ30" s="527"/>
      <c r="BR30" s="527"/>
      <c r="BS30" s="527"/>
      <c r="BT30" s="527"/>
      <c r="BU30" s="528"/>
      <c r="BV30" s="526">
        <v>3711400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東京都市町村議会議員公務災害補償等組合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一般旅客自動車運送事業会計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東京都市町村職員退職手当組合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東京都島嶼町村一部事務組合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8</v>
      </c>
      <c r="AN37" s="597"/>
      <c r="AO37" s="598" t="str">
        <f>IF('各会計、関係団体の財政状況及び健全化判断比率'!B34="","",'各会計、関係団体の財政状況及び健全化判断比率'!B34)</f>
        <v>浄化槽設置管理事業会計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東京市町村総合事務組合（一般会計）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東京市町村総合事務組合（交通災害共済事業特別会計）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東京都後期高齢者医療広域連合（一般会計）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東京都後期高齢者医療広域連合
（後期高齢者医療特別会計）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dujq8mqZ0UeP1tfLTj1OAz7njE6/yqjDkhl2ZbcXaELYPNON5pvPrt85jIt+PDCHgx/qPK3mX5GhX8xpdLNSSg==" saltValue="vIHFai6KKTPoXSP1q3cL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921010</v>
      </c>
      <c r="S5" s="613"/>
      <c r="T5" s="613"/>
      <c r="U5" s="613"/>
      <c r="V5" s="613"/>
      <c r="W5" s="613"/>
      <c r="X5" s="613"/>
      <c r="Y5" s="614"/>
      <c r="Z5" s="615">
        <v>8.4</v>
      </c>
      <c r="AA5" s="615"/>
      <c r="AB5" s="615"/>
      <c r="AC5" s="615"/>
      <c r="AD5" s="616">
        <v>921010</v>
      </c>
      <c r="AE5" s="616"/>
      <c r="AF5" s="616"/>
      <c r="AG5" s="616"/>
      <c r="AH5" s="616"/>
      <c r="AI5" s="616"/>
      <c r="AJ5" s="616"/>
      <c r="AK5" s="616"/>
      <c r="AL5" s="617">
        <v>23.8</v>
      </c>
      <c r="AM5" s="618"/>
      <c r="AN5" s="618"/>
      <c r="AO5" s="619"/>
      <c r="AP5" s="609" t="s">
        <v>216</v>
      </c>
      <c r="AQ5" s="610"/>
      <c r="AR5" s="610"/>
      <c r="AS5" s="610"/>
      <c r="AT5" s="610"/>
      <c r="AU5" s="610"/>
      <c r="AV5" s="610"/>
      <c r="AW5" s="610"/>
      <c r="AX5" s="610"/>
      <c r="AY5" s="610"/>
      <c r="AZ5" s="610"/>
      <c r="BA5" s="610"/>
      <c r="BB5" s="610"/>
      <c r="BC5" s="610"/>
      <c r="BD5" s="610"/>
      <c r="BE5" s="610"/>
      <c r="BF5" s="611"/>
      <c r="BG5" s="623">
        <v>921010</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72868</v>
      </c>
      <c r="S6" s="624"/>
      <c r="T6" s="624"/>
      <c r="U6" s="624"/>
      <c r="V6" s="624"/>
      <c r="W6" s="624"/>
      <c r="X6" s="624"/>
      <c r="Y6" s="625"/>
      <c r="Z6" s="626">
        <v>0.7</v>
      </c>
      <c r="AA6" s="626"/>
      <c r="AB6" s="626"/>
      <c r="AC6" s="626"/>
      <c r="AD6" s="627">
        <v>72868</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921010</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72317</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72317</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1525</v>
      </c>
      <c r="S7" s="624"/>
      <c r="T7" s="624"/>
      <c r="U7" s="624"/>
      <c r="V7" s="624"/>
      <c r="W7" s="624"/>
      <c r="X7" s="624"/>
      <c r="Y7" s="625"/>
      <c r="Z7" s="626">
        <v>0</v>
      </c>
      <c r="AA7" s="626"/>
      <c r="AB7" s="626"/>
      <c r="AC7" s="626"/>
      <c r="AD7" s="627">
        <v>1525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397573</v>
      </c>
      <c r="BH7" s="624"/>
      <c r="BI7" s="624"/>
      <c r="BJ7" s="624"/>
      <c r="BK7" s="624"/>
      <c r="BL7" s="624"/>
      <c r="BM7" s="624"/>
      <c r="BN7" s="625"/>
      <c r="BO7" s="626">
        <v>43.2</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1114591</v>
      </c>
      <c r="CS7" s="624"/>
      <c r="CT7" s="624"/>
      <c r="CU7" s="624"/>
      <c r="CV7" s="624"/>
      <c r="CW7" s="624"/>
      <c r="CX7" s="624"/>
      <c r="CY7" s="625"/>
      <c r="CZ7" s="626">
        <v>10.5</v>
      </c>
      <c r="DA7" s="626"/>
      <c r="DB7" s="626"/>
      <c r="DC7" s="626"/>
      <c r="DD7" s="632">
        <v>14458</v>
      </c>
      <c r="DE7" s="624"/>
      <c r="DF7" s="624"/>
      <c r="DG7" s="624"/>
      <c r="DH7" s="624"/>
      <c r="DI7" s="624"/>
      <c r="DJ7" s="624"/>
      <c r="DK7" s="624"/>
      <c r="DL7" s="624"/>
      <c r="DM7" s="624"/>
      <c r="DN7" s="624"/>
      <c r="DO7" s="624"/>
      <c r="DP7" s="625"/>
      <c r="DQ7" s="632">
        <v>804769</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8120</v>
      </c>
      <c r="S8" s="624"/>
      <c r="T8" s="624"/>
      <c r="U8" s="624"/>
      <c r="V8" s="624"/>
      <c r="W8" s="624"/>
      <c r="X8" s="624"/>
      <c r="Y8" s="625"/>
      <c r="Z8" s="626">
        <v>0.1</v>
      </c>
      <c r="AA8" s="626"/>
      <c r="AB8" s="626"/>
      <c r="AC8" s="626"/>
      <c r="AD8" s="627">
        <v>8120</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12629</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1495059</v>
      </c>
      <c r="CS8" s="624"/>
      <c r="CT8" s="624"/>
      <c r="CU8" s="624"/>
      <c r="CV8" s="624"/>
      <c r="CW8" s="624"/>
      <c r="CX8" s="624"/>
      <c r="CY8" s="625"/>
      <c r="CZ8" s="626">
        <v>14.1</v>
      </c>
      <c r="DA8" s="626"/>
      <c r="DB8" s="626"/>
      <c r="DC8" s="626"/>
      <c r="DD8" s="632">
        <v>7084</v>
      </c>
      <c r="DE8" s="624"/>
      <c r="DF8" s="624"/>
      <c r="DG8" s="624"/>
      <c r="DH8" s="624"/>
      <c r="DI8" s="624"/>
      <c r="DJ8" s="624"/>
      <c r="DK8" s="624"/>
      <c r="DL8" s="624"/>
      <c r="DM8" s="624"/>
      <c r="DN8" s="624"/>
      <c r="DO8" s="624"/>
      <c r="DP8" s="625"/>
      <c r="DQ8" s="632">
        <v>879037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8732</v>
      </c>
      <c r="S9" s="624"/>
      <c r="T9" s="624"/>
      <c r="U9" s="624"/>
      <c r="V9" s="624"/>
      <c r="W9" s="624"/>
      <c r="X9" s="624"/>
      <c r="Y9" s="625"/>
      <c r="Z9" s="626">
        <v>0.1</v>
      </c>
      <c r="AA9" s="626"/>
      <c r="AB9" s="626"/>
      <c r="AC9" s="626"/>
      <c r="AD9" s="627">
        <v>8732</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351712</v>
      </c>
      <c r="BH9" s="624"/>
      <c r="BI9" s="624"/>
      <c r="BJ9" s="624"/>
      <c r="BK9" s="624"/>
      <c r="BL9" s="624"/>
      <c r="BM9" s="624"/>
      <c r="BN9" s="625"/>
      <c r="BO9" s="626">
        <v>38.200000000000003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3688760</v>
      </c>
      <c r="CS9" s="624"/>
      <c r="CT9" s="624"/>
      <c r="CU9" s="624"/>
      <c r="CV9" s="624"/>
      <c r="CW9" s="624"/>
      <c r="CX9" s="624"/>
      <c r="CY9" s="625"/>
      <c r="CZ9" s="626">
        <v>34.9</v>
      </c>
      <c r="DA9" s="626"/>
      <c r="DB9" s="626"/>
      <c r="DC9" s="626"/>
      <c r="DD9" s="632">
        <v>2410145</v>
      </c>
      <c r="DE9" s="624"/>
      <c r="DF9" s="624"/>
      <c r="DG9" s="624"/>
      <c r="DH9" s="624"/>
      <c r="DI9" s="624"/>
      <c r="DJ9" s="624"/>
      <c r="DK9" s="624"/>
      <c r="DL9" s="624"/>
      <c r="DM9" s="624"/>
      <c r="DN9" s="624"/>
      <c r="DO9" s="624"/>
      <c r="DP9" s="625"/>
      <c r="DQ9" s="632">
        <v>755994</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18701</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154424</v>
      </c>
      <c r="CS10" s="624"/>
      <c r="CT10" s="624"/>
      <c r="CU10" s="624"/>
      <c r="CV10" s="624"/>
      <c r="CW10" s="624"/>
      <c r="CX10" s="624"/>
      <c r="CY10" s="625"/>
      <c r="CZ10" s="626">
        <v>1.5</v>
      </c>
      <c r="DA10" s="626"/>
      <c r="DB10" s="626"/>
      <c r="DC10" s="626"/>
      <c r="DD10" s="632">
        <v>22833</v>
      </c>
      <c r="DE10" s="624"/>
      <c r="DF10" s="624"/>
      <c r="DG10" s="624"/>
      <c r="DH10" s="624"/>
      <c r="DI10" s="624"/>
      <c r="DJ10" s="624"/>
      <c r="DK10" s="624"/>
      <c r="DL10" s="624"/>
      <c r="DM10" s="624"/>
      <c r="DN10" s="624"/>
      <c r="DO10" s="624"/>
      <c r="DP10" s="625"/>
      <c r="DQ10" s="632">
        <v>60876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173557</v>
      </c>
      <c r="S11" s="624"/>
      <c r="T11" s="624"/>
      <c r="U11" s="624"/>
      <c r="V11" s="624"/>
      <c r="W11" s="624"/>
      <c r="X11" s="624"/>
      <c r="Y11" s="625"/>
      <c r="Z11" s="628">
        <v>1.6</v>
      </c>
      <c r="AA11" s="629"/>
      <c r="AB11" s="629"/>
      <c r="AC11" s="635"/>
      <c r="AD11" s="632">
        <v>173557</v>
      </c>
      <c r="AE11" s="624"/>
      <c r="AF11" s="624"/>
      <c r="AG11" s="624"/>
      <c r="AH11" s="624"/>
      <c r="AI11" s="624"/>
      <c r="AJ11" s="624"/>
      <c r="AK11" s="625"/>
      <c r="AL11" s="628">
        <v>4.5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14531</v>
      </c>
      <c r="BH11" s="624"/>
      <c r="BI11" s="624"/>
      <c r="BJ11" s="624"/>
      <c r="BK11" s="624"/>
      <c r="BL11" s="624"/>
      <c r="BM11" s="624"/>
      <c r="BN11" s="625"/>
      <c r="BO11" s="626">
        <v>1.6</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890135</v>
      </c>
      <c r="CS11" s="624"/>
      <c r="CT11" s="624"/>
      <c r="CU11" s="624"/>
      <c r="CV11" s="624"/>
      <c r="CW11" s="624"/>
      <c r="CX11" s="624"/>
      <c r="CY11" s="625"/>
      <c r="CZ11" s="626">
        <v>8.4</v>
      </c>
      <c r="DA11" s="626"/>
      <c r="DB11" s="626"/>
      <c r="DC11" s="626"/>
      <c r="DD11" s="632">
        <v>425084</v>
      </c>
      <c r="DE11" s="624"/>
      <c r="DF11" s="624"/>
      <c r="DG11" s="624"/>
      <c r="DH11" s="624"/>
      <c r="DI11" s="624"/>
      <c r="DJ11" s="624"/>
      <c r="DK11" s="624"/>
      <c r="DL11" s="624"/>
      <c r="DM11" s="624"/>
      <c r="DN11" s="624"/>
      <c r="DO11" s="624"/>
      <c r="DP11" s="625"/>
      <c r="DQ11" s="632">
        <v>154706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397266</v>
      </c>
      <c r="BH12" s="624"/>
      <c r="BI12" s="624"/>
      <c r="BJ12" s="624"/>
      <c r="BK12" s="624"/>
      <c r="BL12" s="624"/>
      <c r="BM12" s="624"/>
      <c r="BN12" s="625"/>
      <c r="BO12" s="626">
        <v>43.1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207617</v>
      </c>
      <c r="CS12" s="624"/>
      <c r="CT12" s="624"/>
      <c r="CU12" s="624"/>
      <c r="CV12" s="624"/>
      <c r="CW12" s="624"/>
      <c r="CX12" s="624"/>
      <c r="CY12" s="625"/>
      <c r="CZ12" s="626">
        <v>2</v>
      </c>
      <c r="DA12" s="626"/>
      <c r="DB12" s="626"/>
      <c r="DC12" s="626"/>
      <c r="DD12" s="632">
        <v>5055</v>
      </c>
      <c r="DE12" s="624"/>
      <c r="DF12" s="624"/>
      <c r="DG12" s="624"/>
      <c r="DH12" s="624"/>
      <c r="DI12" s="624"/>
      <c r="DJ12" s="624"/>
      <c r="DK12" s="624"/>
      <c r="DL12" s="624"/>
      <c r="DM12" s="624"/>
      <c r="DN12" s="624"/>
      <c r="DO12" s="624"/>
      <c r="DP12" s="625"/>
      <c r="DQ12" s="632">
        <v>69041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350389</v>
      </c>
      <c r="BH13" s="624"/>
      <c r="BI13" s="624"/>
      <c r="BJ13" s="624"/>
      <c r="BK13" s="624"/>
      <c r="BL13" s="624"/>
      <c r="BM13" s="624"/>
      <c r="BN13" s="625"/>
      <c r="BO13" s="626">
        <v>38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737570</v>
      </c>
      <c r="CS13" s="624"/>
      <c r="CT13" s="624"/>
      <c r="CU13" s="624"/>
      <c r="CV13" s="624"/>
      <c r="CW13" s="624"/>
      <c r="CX13" s="624"/>
      <c r="CY13" s="625"/>
      <c r="CZ13" s="626">
        <v>7</v>
      </c>
      <c r="DA13" s="626"/>
      <c r="DB13" s="626"/>
      <c r="DC13" s="626"/>
      <c r="DD13" s="632">
        <v>515468</v>
      </c>
      <c r="DE13" s="624"/>
      <c r="DF13" s="624"/>
      <c r="DG13" s="624"/>
      <c r="DH13" s="624"/>
      <c r="DI13" s="624"/>
      <c r="DJ13" s="624"/>
      <c r="DK13" s="624"/>
      <c r="DL13" s="624"/>
      <c r="DM13" s="624"/>
      <c r="DN13" s="624"/>
      <c r="DO13" s="624"/>
      <c r="DP13" s="625"/>
      <c r="DQ13" s="632">
        <v>211308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479</v>
      </c>
      <c r="S14" s="624"/>
      <c r="T14" s="624"/>
      <c r="U14" s="624"/>
      <c r="V14" s="624"/>
      <c r="W14" s="624"/>
      <c r="X14" s="624"/>
      <c r="Y14" s="625"/>
      <c r="Z14" s="626">
        <v>0</v>
      </c>
      <c r="AA14" s="626"/>
      <c r="AB14" s="626"/>
      <c r="AC14" s="626"/>
      <c r="AD14" s="627">
        <v>479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41573</v>
      </c>
      <c r="BH14" s="624"/>
      <c r="BI14" s="624"/>
      <c r="BJ14" s="624"/>
      <c r="BK14" s="624"/>
      <c r="BL14" s="624"/>
      <c r="BM14" s="624"/>
      <c r="BN14" s="625"/>
      <c r="BO14" s="626">
        <v>4.5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453567</v>
      </c>
      <c r="CS14" s="624"/>
      <c r="CT14" s="624"/>
      <c r="CU14" s="624"/>
      <c r="CV14" s="624"/>
      <c r="CW14" s="624"/>
      <c r="CX14" s="624"/>
      <c r="CY14" s="625"/>
      <c r="CZ14" s="626">
        <v>4.3</v>
      </c>
      <c r="DA14" s="626"/>
      <c r="DB14" s="626"/>
      <c r="DC14" s="626"/>
      <c r="DD14" s="632">
        <v>147349</v>
      </c>
      <c r="DE14" s="624"/>
      <c r="DF14" s="624"/>
      <c r="DG14" s="624"/>
      <c r="DH14" s="624"/>
      <c r="DI14" s="624"/>
      <c r="DJ14" s="624"/>
      <c r="DK14" s="624"/>
      <c r="DL14" s="624"/>
      <c r="DM14" s="624"/>
      <c r="DN14" s="624"/>
      <c r="DO14" s="624"/>
      <c r="DP14" s="625"/>
      <c r="DQ14" s="632">
        <v>161357</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84598</v>
      </c>
      <c r="BH15" s="624"/>
      <c r="BI15" s="624"/>
      <c r="BJ15" s="624"/>
      <c r="BK15" s="624"/>
      <c r="BL15" s="624"/>
      <c r="BM15" s="624"/>
      <c r="BN15" s="625"/>
      <c r="BO15" s="626">
        <v>9.1999999999999993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823151</v>
      </c>
      <c r="CS15" s="624"/>
      <c r="CT15" s="624"/>
      <c r="CU15" s="624"/>
      <c r="CV15" s="624"/>
      <c r="CW15" s="624"/>
      <c r="CX15" s="624"/>
      <c r="CY15" s="625"/>
      <c r="CZ15" s="626">
        <v>7.8</v>
      </c>
      <c r="DA15" s="626"/>
      <c r="DB15" s="626"/>
      <c r="DC15" s="626"/>
      <c r="DD15" s="632">
        <v>263715</v>
      </c>
      <c r="DE15" s="624"/>
      <c r="DF15" s="624"/>
      <c r="DG15" s="624"/>
      <c r="DH15" s="624"/>
      <c r="DI15" s="624"/>
      <c r="DJ15" s="624"/>
      <c r="DK15" s="624"/>
      <c r="DL15" s="624"/>
      <c r="DM15" s="624"/>
      <c r="DN15" s="624"/>
      <c r="DO15" s="624"/>
      <c r="DP15" s="625"/>
      <c r="DQ15" s="632">
        <v>364228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17917</v>
      </c>
      <c r="S16" s="624"/>
      <c r="T16" s="624"/>
      <c r="U16" s="624"/>
      <c r="V16" s="624"/>
      <c r="W16" s="624"/>
      <c r="X16" s="624"/>
      <c r="Y16" s="625"/>
      <c r="Z16" s="626">
        <v>0.2</v>
      </c>
      <c r="AA16" s="626"/>
      <c r="AB16" s="626"/>
      <c r="AC16" s="626"/>
      <c r="AD16" s="627">
        <v>17917</v>
      </c>
      <c r="AE16" s="627"/>
      <c r="AF16" s="627"/>
      <c r="AG16" s="627"/>
      <c r="AH16" s="627"/>
      <c r="AI16" s="627"/>
      <c r="AJ16" s="627"/>
      <c r="AK16" s="627"/>
      <c r="AL16" s="628">
        <v>0.5</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43527</v>
      </c>
      <c r="CS16" s="624"/>
      <c r="CT16" s="624"/>
      <c r="CU16" s="624"/>
      <c r="CV16" s="624"/>
      <c r="CW16" s="624"/>
      <c r="CX16" s="624"/>
      <c r="CY16" s="625"/>
      <c r="CZ16" s="626">
        <v>0.4</v>
      </c>
      <c r="DA16" s="626"/>
      <c r="DB16" s="626"/>
      <c r="DC16" s="626"/>
      <c r="DD16" s="632" t="s">
        <v>122</v>
      </c>
      <c r="DE16" s="624"/>
      <c r="DF16" s="624"/>
      <c r="DG16" s="624"/>
      <c r="DH16" s="624"/>
      <c r="DI16" s="624"/>
      <c r="DJ16" s="624"/>
      <c r="DK16" s="624"/>
      <c r="DL16" s="624"/>
      <c r="DM16" s="624"/>
      <c r="DN16" s="624"/>
      <c r="DO16" s="624"/>
      <c r="DP16" s="625"/>
      <c r="DQ16" s="632">
        <v>43527</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36865</v>
      </c>
      <c r="S17" s="624"/>
      <c r="T17" s="624"/>
      <c r="U17" s="624"/>
      <c r="V17" s="624"/>
      <c r="W17" s="624"/>
      <c r="X17" s="624"/>
      <c r="Y17" s="625"/>
      <c r="Z17" s="626">
        <v>0.3</v>
      </c>
      <c r="AA17" s="626"/>
      <c r="AB17" s="626"/>
      <c r="AC17" s="626"/>
      <c r="AD17" s="627">
        <v>36865</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723449</v>
      </c>
      <c r="CS17" s="624"/>
      <c r="CT17" s="624"/>
      <c r="CU17" s="624"/>
      <c r="CV17" s="624"/>
      <c r="CW17" s="624"/>
      <c r="CX17" s="624"/>
      <c r="CY17" s="625"/>
      <c r="CZ17" s="626">
        <v>6.8</v>
      </c>
      <c r="DA17" s="626"/>
      <c r="DB17" s="626"/>
      <c r="DC17" s="626"/>
      <c r="DD17" s="632" t="s">
        <v>122</v>
      </c>
      <c r="DE17" s="624"/>
      <c r="DF17" s="624"/>
      <c r="DG17" s="624"/>
      <c r="DH17" s="624"/>
      <c r="DI17" s="624"/>
      <c r="DJ17" s="624"/>
      <c r="DK17" s="624"/>
      <c r="DL17" s="624"/>
      <c r="DM17" s="624"/>
      <c r="DN17" s="624"/>
      <c r="DO17" s="624"/>
      <c r="DP17" s="625"/>
      <c r="DQ17" s="632">
        <v>690250</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1138</v>
      </c>
      <c r="S18" s="624"/>
      <c r="T18" s="624"/>
      <c r="U18" s="624"/>
      <c r="V18" s="624"/>
      <c r="W18" s="624"/>
      <c r="X18" s="624"/>
      <c r="Y18" s="625"/>
      <c r="Z18" s="626">
        <v>0</v>
      </c>
      <c r="AA18" s="626"/>
      <c r="AB18" s="626"/>
      <c r="AC18" s="626"/>
      <c r="AD18" s="627">
        <v>1138</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174000</v>
      </c>
      <c r="CS18" s="624"/>
      <c r="CT18" s="624"/>
      <c r="CU18" s="624"/>
      <c r="CV18" s="624"/>
      <c r="CW18" s="624"/>
      <c r="CX18" s="624"/>
      <c r="CY18" s="625"/>
      <c r="CZ18" s="626">
        <v>1.6</v>
      </c>
      <c r="DA18" s="626"/>
      <c r="DB18" s="626"/>
      <c r="DC18" s="626"/>
      <c r="DD18" s="632" t="s">
        <v>122</v>
      </c>
      <c r="DE18" s="624"/>
      <c r="DF18" s="624"/>
      <c r="DG18" s="624"/>
      <c r="DH18" s="624"/>
      <c r="DI18" s="624"/>
      <c r="DJ18" s="624"/>
      <c r="DK18" s="624"/>
      <c r="DL18" s="624"/>
      <c r="DM18" s="624"/>
      <c r="DN18" s="624"/>
      <c r="DO18" s="624"/>
      <c r="DP18" s="625"/>
      <c r="DQ18" s="632">
        <v>94000</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1138</v>
      </c>
      <c r="S19" s="624"/>
      <c r="T19" s="624"/>
      <c r="U19" s="624"/>
      <c r="V19" s="624"/>
      <c r="W19" s="624"/>
      <c r="X19" s="624"/>
      <c r="Y19" s="625"/>
      <c r="Z19" s="626">
        <v>0</v>
      </c>
      <c r="AA19" s="626"/>
      <c r="AB19" s="626"/>
      <c r="AC19" s="626"/>
      <c r="AD19" s="627">
        <v>1138</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10578167</v>
      </c>
      <c r="CS20" s="624"/>
      <c r="CT20" s="624"/>
      <c r="CU20" s="624"/>
      <c r="CV20" s="624"/>
      <c r="CW20" s="624"/>
      <c r="CX20" s="624"/>
      <c r="CY20" s="625"/>
      <c r="CZ20" s="626">
        <v>100</v>
      </c>
      <c r="DA20" s="626"/>
      <c r="DB20" s="626"/>
      <c r="DC20" s="626"/>
      <c r="DD20" s="632">
        <v>3811191</v>
      </c>
      <c r="DE20" s="624"/>
      <c r="DF20" s="624"/>
      <c r="DG20" s="624"/>
      <c r="DH20" s="624"/>
      <c r="DI20" s="624"/>
      <c r="DJ20" s="624"/>
      <c r="DK20" s="624"/>
      <c r="DL20" s="624"/>
      <c r="DM20" s="624"/>
      <c r="DN20" s="624"/>
      <c r="DO20" s="624"/>
      <c r="DP20" s="625"/>
      <c r="DQ20" s="632">
        <v>4361410</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2936232</v>
      </c>
      <c r="S21" s="624"/>
      <c r="T21" s="624"/>
      <c r="U21" s="624"/>
      <c r="V21" s="624"/>
      <c r="W21" s="624"/>
      <c r="X21" s="624"/>
      <c r="Y21" s="625"/>
      <c r="Z21" s="626">
        <v>26.9</v>
      </c>
      <c r="AA21" s="626"/>
      <c r="AB21" s="626"/>
      <c r="AC21" s="626"/>
      <c r="AD21" s="627">
        <v>2629777</v>
      </c>
      <c r="AE21" s="627"/>
      <c r="AF21" s="627"/>
      <c r="AG21" s="627"/>
      <c r="AH21" s="627"/>
      <c r="AI21" s="627"/>
      <c r="AJ21" s="627"/>
      <c r="AK21" s="627"/>
      <c r="AL21" s="628">
        <v>67.8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2629777</v>
      </c>
      <c r="S22" s="624"/>
      <c r="T22" s="624"/>
      <c r="U22" s="624"/>
      <c r="V22" s="624"/>
      <c r="W22" s="624"/>
      <c r="X22" s="624"/>
      <c r="Y22" s="625"/>
      <c r="Z22" s="626">
        <v>24.1</v>
      </c>
      <c r="AA22" s="626"/>
      <c r="AB22" s="626"/>
      <c r="AC22" s="626"/>
      <c r="AD22" s="627">
        <v>2629777</v>
      </c>
      <c r="AE22" s="627"/>
      <c r="AF22" s="627"/>
      <c r="AG22" s="627"/>
      <c r="AH22" s="627"/>
      <c r="AI22" s="627"/>
      <c r="AJ22" s="627"/>
      <c r="AK22" s="627"/>
      <c r="AL22" s="628">
        <v>67.8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306455</v>
      </c>
      <c r="S23" s="624"/>
      <c r="T23" s="624"/>
      <c r="U23" s="624"/>
      <c r="V23" s="624"/>
      <c r="W23" s="624"/>
      <c r="X23" s="624"/>
      <c r="Y23" s="625"/>
      <c r="Z23" s="626">
        <v>2.8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2629865</v>
      </c>
      <c r="CS24" s="613"/>
      <c r="CT24" s="613"/>
      <c r="CU24" s="613"/>
      <c r="CV24" s="613"/>
      <c r="CW24" s="613"/>
      <c r="CX24" s="613"/>
      <c r="CY24" s="614"/>
      <c r="CZ24" s="617">
        <v>24.9</v>
      </c>
      <c r="DA24" s="618"/>
      <c r="DB24" s="618"/>
      <c r="DC24" s="634"/>
      <c r="DD24" s="655">
        <v>2069497</v>
      </c>
      <c r="DE24" s="613"/>
      <c r="DF24" s="613"/>
      <c r="DG24" s="613"/>
      <c r="DH24" s="613"/>
      <c r="DI24" s="613"/>
      <c r="DJ24" s="613"/>
      <c r="DK24" s="614"/>
      <c r="DL24" s="655">
        <v>1934648</v>
      </c>
      <c r="DM24" s="613"/>
      <c r="DN24" s="613"/>
      <c r="DO24" s="613"/>
      <c r="DP24" s="613"/>
      <c r="DQ24" s="613"/>
      <c r="DR24" s="613"/>
      <c r="DS24" s="613"/>
      <c r="DT24" s="613"/>
      <c r="DU24" s="613"/>
      <c r="DV24" s="614"/>
      <c r="DW24" s="617">
        <v>49.7</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4178443</v>
      </c>
      <c r="S25" s="624"/>
      <c r="T25" s="624"/>
      <c r="U25" s="624"/>
      <c r="V25" s="624"/>
      <c r="W25" s="624"/>
      <c r="X25" s="624"/>
      <c r="Y25" s="625"/>
      <c r="Z25" s="626">
        <v>38.299999999999997</v>
      </c>
      <c r="AA25" s="626"/>
      <c r="AB25" s="626"/>
      <c r="AC25" s="626"/>
      <c r="AD25" s="627">
        <v>3871988</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1333172</v>
      </c>
      <c r="CS25" s="656"/>
      <c r="CT25" s="656"/>
      <c r="CU25" s="656"/>
      <c r="CV25" s="656"/>
      <c r="CW25" s="656"/>
      <c r="CX25" s="656"/>
      <c r="CY25" s="657"/>
      <c r="CZ25" s="628">
        <v>12.6</v>
      </c>
      <c r="DA25" s="653"/>
      <c r="DB25" s="653"/>
      <c r="DC25" s="658"/>
      <c r="DD25" s="632">
        <v>1146371</v>
      </c>
      <c r="DE25" s="656"/>
      <c r="DF25" s="656"/>
      <c r="DG25" s="656"/>
      <c r="DH25" s="656"/>
      <c r="DI25" s="656"/>
      <c r="DJ25" s="656"/>
      <c r="DK25" s="657"/>
      <c r="DL25" s="632">
        <v>1135153</v>
      </c>
      <c r="DM25" s="656"/>
      <c r="DN25" s="656"/>
      <c r="DO25" s="656"/>
      <c r="DP25" s="656"/>
      <c r="DQ25" s="656"/>
      <c r="DR25" s="656"/>
      <c r="DS25" s="656"/>
      <c r="DT25" s="656"/>
      <c r="DU25" s="656"/>
      <c r="DV25" s="657"/>
      <c r="DW25" s="628">
        <v>29.1</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3301</v>
      </c>
      <c r="S26" s="624"/>
      <c r="T26" s="624"/>
      <c r="U26" s="624"/>
      <c r="V26" s="624"/>
      <c r="W26" s="624"/>
      <c r="X26" s="624"/>
      <c r="Y26" s="625"/>
      <c r="Z26" s="626">
        <v>0</v>
      </c>
      <c r="AA26" s="626"/>
      <c r="AB26" s="626"/>
      <c r="AC26" s="626"/>
      <c r="AD26" s="627">
        <v>3301</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794651</v>
      </c>
      <c r="CS26" s="624"/>
      <c r="CT26" s="624"/>
      <c r="CU26" s="624"/>
      <c r="CV26" s="624"/>
      <c r="CW26" s="624"/>
      <c r="CX26" s="624"/>
      <c r="CY26" s="625"/>
      <c r="CZ26" s="628">
        <v>7.5</v>
      </c>
      <c r="DA26" s="653"/>
      <c r="DB26" s="653"/>
      <c r="DC26" s="658"/>
      <c r="DD26" s="632">
        <v>648150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1938</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921010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573244</v>
      </c>
      <c r="CS27" s="656"/>
      <c r="CT27" s="656"/>
      <c r="CU27" s="656"/>
      <c r="CV27" s="656"/>
      <c r="CW27" s="656"/>
      <c r="CX27" s="656"/>
      <c r="CY27" s="657"/>
      <c r="CZ27" s="628">
        <v>5.4</v>
      </c>
      <c r="DA27" s="653"/>
      <c r="DB27" s="653"/>
      <c r="DC27" s="658"/>
      <c r="DD27" s="632">
        <v>232876</v>
      </c>
      <c r="DE27" s="656"/>
      <c r="DF27" s="656"/>
      <c r="DG27" s="656"/>
      <c r="DH27" s="656"/>
      <c r="DI27" s="656"/>
      <c r="DJ27" s="656"/>
      <c r="DK27" s="657"/>
      <c r="DL27" s="632">
        <v>109245</v>
      </c>
      <c r="DM27" s="656"/>
      <c r="DN27" s="656"/>
      <c r="DO27" s="656"/>
      <c r="DP27" s="656"/>
      <c r="DQ27" s="656"/>
      <c r="DR27" s="656"/>
      <c r="DS27" s="656"/>
      <c r="DT27" s="656"/>
      <c r="DU27" s="656"/>
      <c r="DV27" s="657"/>
      <c r="DW27" s="628">
        <v>2.8</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156546</v>
      </c>
      <c r="S28" s="624"/>
      <c r="T28" s="624"/>
      <c r="U28" s="624"/>
      <c r="V28" s="624"/>
      <c r="W28" s="624"/>
      <c r="X28" s="624"/>
      <c r="Y28" s="625"/>
      <c r="Z28" s="626">
        <v>1.4</v>
      </c>
      <c r="AA28" s="626"/>
      <c r="AB28" s="626"/>
      <c r="AC28" s="626"/>
      <c r="AD28" s="627">
        <v>931</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723449</v>
      </c>
      <c r="CS28" s="624"/>
      <c r="CT28" s="624"/>
      <c r="CU28" s="624"/>
      <c r="CV28" s="624"/>
      <c r="CW28" s="624"/>
      <c r="CX28" s="624"/>
      <c r="CY28" s="625"/>
      <c r="CZ28" s="628">
        <v>6.8</v>
      </c>
      <c r="DA28" s="653"/>
      <c r="DB28" s="653"/>
      <c r="DC28" s="658"/>
      <c r="DD28" s="632">
        <v>690250</v>
      </c>
      <c r="DE28" s="624"/>
      <c r="DF28" s="624"/>
      <c r="DG28" s="624"/>
      <c r="DH28" s="624"/>
      <c r="DI28" s="624"/>
      <c r="DJ28" s="624"/>
      <c r="DK28" s="625"/>
      <c r="DL28" s="632">
        <v>690250</v>
      </c>
      <c r="DM28" s="624"/>
      <c r="DN28" s="624"/>
      <c r="DO28" s="624"/>
      <c r="DP28" s="624"/>
      <c r="DQ28" s="624"/>
      <c r="DR28" s="624"/>
      <c r="DS28" s="624"/>
      <c r="DT28" s="624"/>
      <c r="DU28" s="624"/>
      <c r="DV28" s="625"/>
      <c r="DW28" s="628">
        <v>17.7</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27301</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723449</v>
      </c>
      <c r="CS29" s="656"/>
      <c r="CT29" s="656"/>
      <c r="CU29" s="656"/>
      <c r="CV29" s="656"/>
      <c r="CW29" s="656"/>
      <c r="CX29" s="656"/>
      <c r="CY29" s="657"/>
      <c r="CZ29" s="628">
        <v>6.8</v>
      </c>
      <c r="DA29" s="653"/>
      <c r="DB29" s="653"/>
      <c r="DC29" s="658"/>
      <c r="DD29" s="632">
        <v>690250</v>
      </c>
      <c r="DE29" s="656"/>
      <c r="DF29" s="656"/>
      <c r="DG29" s="656"/>
      <c r="DH29" s="656"/>
      <c r="DI29" s="656"/>
      <c r="DJ29" s="656"/>
      <c r="DK29" s="657"/>
      <c r="DL29" s="632">
        <v>690250</v>
      </c>
      <c r="DM29" s="656"/>
      <c r="DN29" s="656"/>
      <c r="DO29" s="656"/>
      <c r="DP29" s="656"/>
      <c r="DQ29" s="656"/>
      <c r="DR29" s="656"/>
      <c r="DS29" s="656"/>
      <c r="DT29" s="656"/>
      <c r="DU29" s="656"/>
      <c r="DV29" s="657"/>
      <c r="DW29" s="628">
        <v>17.7</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1030451</v>
      </c>
      <c r="S30" s="624"/>
      <c r="T30" s="624"/>
      <c r="U30" s="624"/>
      <c r="V30" s="624"/>
      <c r="W30" s="624"/>
      <c r="X30" s="624"/>
      <c r="Y30" s="625"/>
      <c r="Z30" s="626">
        <v>9.4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704092</v>
      </c>
      <c r="CS30" s="624"/>
      <c r="CT30" s="624"/>
      <c r="CU30" s="624"/>
      <c r="CV30" s="624"/>
      <c r="CW30" s="624"/>
      <c r="CX30" s="624"/>
      <c r="CY30" s="625"/>
      <c r="CZ30" s="628">
        <v>6.7</v>
      </c>
      <c r="DA30" s="653"/>
      <c r="DB30" s="653"/>
      <c r="DC30" s="658"/>
      <c r="DD30" s="632">
        <v>670893</v>
      </c>
      <c r="DE30" s="624"/>
      <c r="DF30" s="624"/>
      <c r="DG30" s="624"/>
      <c r="DH30" s="624"/>
      <c r="DI30" s="624"/>
      <c r="DJ30" s="624"/>
      <c r="DK30" s="625"/>
      <c r="DL30" s="632">
        <v>670893</v>
      </c>
      <c r="DM30" s="624"/>
      <c r="DN30" s="624"/>
      <c r="DO30" s="624"/>
      <c r="DP30" s="624"/>
      <c r="DQ30" s="624"/>
      <c r="DR30" s="624"/>
      <c r="DS30" s="624"/>
      <c r="DT30" s="624"/>
      <c r="DU30" s="624"/>
      <c r="DV30" s="625"/>
      <c r="DW30" s="628">
        <v>17.2</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98.1</v>
      </c>
      <c r="BN31" s="667"/>
      <c r="BO31" s="667"/>
      <c r="BP31" s="667"/>
      <c r="BQ31" s="668"/>
      <c r="BR31" s="670">
        <v>99.1</v>
      </c>
      <c r="BS31" s="667"/>
      <c r="BT31" s="667"/>
      <c r="BU31" s="667"/>
      <c r="BV31" s="667"/>
      <c r="BW31" s="667"/>
      <c r="BX31" s="618">
        <v>98</v>
      </c>
      <c r="BY31" s="667"/>
      <c r="BZ31" s="667"/>
      <c r="CA31" s="667"/>
      <c r="CB31" s="668"/>
      <c r="CD31" s="663"/>
      <c r="CE31" s="664"/>
      <c r="CF31" s="620" t="s">
        <v>300</v>
      </c>
      <c r="CG31" s="621"/>
      <c r="CH31" s="621"/>
      <c r="CI31" s="621"/>
      <c r="CJ31" s="621"/>
      <c r="CK31" s="621"/>
      <c r="CL31" s="621"/>
      <c r="CM31" s="621"/>
      <c r="CN31" s="621"/>
      <c r="CO31" s="621"/>
      <c r="CP31" s="621"/>
      <c r="CQ31" s="622"/>
      <c r="CR31" s="623">
        <v>19357</v>
      </c>
      <c r="CS31" s="656"/>
      <c r="CT31" s="656"/>
      <c r="CU31" s="656"/>
      <c r="CV31" s="656"/>
      <c r="CW31" s="656"/>
      <c r="CX31" s="656"/>
      <c r="CY31" s="657"/>
      <c r="CZ31" s="628">
        <v>0.2</v>
      </c>
      <c r="DA31" s="653"/>
      <c r="DB31" s="653"/>
      <c r="DC31" s="658"/>
      <c r="DD31" s="632">
        <v>19357</v>
      </c>
      <c r="DE31" s="656"/>
      <c r="DF31" s="656"/>
      <c r="DG31" s="656"/>
      <c r="DH31" s="656"/>
      <c r="DI31" s="656"/>
      <c r="DJ31" s="656"/>
      <c r="DK31" s="657"/>
      <c r="DL31" s="632">
        <v>19357</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3076194</v>
      </c>
      <c r="S32" s="624"/>
      <c r="T32" s="624"/>
      <c r="U32" s="624"/>
      <c r="V32" s="624"/>
      <c r="W32" s="624"/>
      <c r="X32" s="624"/>
      <c r="Y32" s="625"/>
      <c r="Z32" s="626">
        <v>28.2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97.7</v>
      </c>
      <c r="BN32" s="656"/>
      <c r="BO32" s="656"/>
      <c r="BP32" s="656"/>
      <c r="BQ32" s="669"/>
      <c r="BR32" s="680">
        <v>98.8</v>
      </c>
      <c r="BS32" s="656"/>
      <c r="BT32" s="656"/>
      <c r="BU32" s="656"/>
      <c r="BV32" s="656"/>
      <c r="BW32" s="656"/>
      <c r="BX32" s="629">
        <v>97.6</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4050</v>
      </c>
      <c r="S33" s="624"/>
      <c r="T33" s="624"/>
      <c r="U33" s="624"/>
      <c r="V33" s="624"/>
      <c r="W33" s="624"/>
      <c r="X33" s="624"/>
      <c r="Y33" s="625"/>
      <c r="Z33" s="626">
        <v>0</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99.2</v>
      </c>
      <c r="BH33" s="682"/>
      <c r="BI33" s="682"/>
      <c r="BJ33" s="682"/>
      <c r="BK33" s="682"/>
      <c r="BL33" s="682"/>
      <c r="BM33" s="683">
        <v>97.8</v>
      </c>
      <c r="BN33" s="682"/>
      <c r="BO33" s="682"/>
      <c r="BP33" s="682"/>
      <c r="BQ33" s="684"/>
      <c r="BR33" s="681">
        <v>99.1</v>
      </c>
      <c r="BS33" s="682"/>
      <c r="BT33" s="682"/>
      <c r="BU33" s="682"/>
      <c r="BV33" s="682"/>
      <c r="BW33" s="682"/>
      <c r="BX33" s="683">
        <v>97.5</v>
      </c>
      <c r="BY33" s="682"/>
      <c r="BZ33" s="682"/>
      <c r="CA33" s="682"/>
      <c r="CB33" s="684"/>
      <c r="CD33" s="620" t="s">
        <v>307</v>
      </c>
      <c r="CE33" s="621"/>
      <c r="CF33" s="621"/>
      <c r="CG33" s="621"/>
      <c r="CH33" s="621"/>
      <c r="CI33" s="621"/>
      <c r="CJ33" s="621"/>
      <c r="CK33" s="621"/>
      <c r="CL33" s="621"/>
      <c r="CM33" s="621"/>
      <c r="CN33" s="621"/>
      <c r="CO33" s="621"/>
      <c r="CP33" s="621"/>
      <c r="CQ33" s="622"/>
      <c r="CR33" s="623">
        <v>4093584</v>
      </c>
      <c r="CS33" s="656"/>
      <c r="CT33" s="656"/>
      <c r="CU33" s="656"/>
      <c r="CV33" s="656"/>
      <c r="CW33" s="656"/>
      <c r="CX33" s="656"/>
      <c r="CY33" s="657"/>
      <c r="CZ33" s="628">
        <v>38.700000000000003</v>
      </c>
      <c r="DA33" s="653"/>
      <c r="DB33" s="653"/>
      <c r="DC33" s="658"/>
      <c r="DD33" s="632">
        <v>2037590</v>
      </c>
      <c r="DE33" s="656"/>
      <c r="DF33" s="656"/>
      <c r="DG33" s="656"/>
      <c r="DH33" s="656"/>
      <c r="DI33" s="656"/>
      <c r="DJ33" s="656"/>
      <c r="DK33" s="657"/>
      <c r="DL33" s="632">
        <v>1395395</v>
      </c>
      <c r="DM33" s="656"/>
      <c r="DN33" s="656"/>
      <c r="DO33" s="656"/>
      <c r="DP33" s="656"/>
      <c r="DQ33" s="656"/>
      <c r="DR33" s="656"/>
      <c r="DS33" s="656"/>
      <c r="DT33" s="656"/>
      <c r="DU33" s="656"/>
      <c r="DV33" s="657"/>
      <c r="DW33" s="628">
        <v>35.799999999999997</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9285</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1708983</v>
      </c>
      <c r="CS34" s="624"/>
      <c r="CT34" s="624"/>
      <c r="CU34" s="624"/>
      <c r="CV34" s="624"/>
      <c r="CW34" s="624"/>
      <c r="CX34" s="624"/>
      <c r="CY34" s="625"/>
      <c r="CZ34" s="628">
        <v>16.2</v>
      </c>
      <c r="DA34" s="653"/>
      <c r="DB34" s="653"/>
      <c r="DC34" s="658"/>
      <c r="DD34" s="632">
        <v>726613</v>
      </c>
      <c r="DE34" s="624"/>
      <c r="DF34" s="624"/>
      <c r="DG34" s="624"/>
      <c r="DH34" s="624"/>
      <c r="DI34" s="624"/>
      <c r="DJ34" s="624"/>
      <c r="DK34" s="625"/>
      <c r="DL34" s="632">
        <v>609627</v>
      </c>
      <c r="DM34" s="624"/>
      <c r="DN34" s="624"/>
      <c r="DO34" s="624"/>
      <c r="DP34" s="624"/>
      <c r="DQ34" s="624"/>
      <c r="DR34" s="624"/>
      <c r="DS34" s="624"/>
      <c r="DT34" s="624"/>
      <c r="DU34" s="624"/>
      <c r="DV34" s="625"/>
      <c r="DW34" s="628">
        <v>15.7</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949039</v>
      </c>
      <c r="S35" s="624"/>
      <c r="T35" s="624"/>
      <c r="U35" s="624"/>
      <c r="V35" s="624"/>
      <c r="W35" s="624"/>
      <c r="X35" s="624"/>
      <c r="Y35" s="625"/>
      <c r="Z35" s="626">
        <v>8.6999999999999993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321675</v>
      </c>
      <c r="CS35" s="656"/>
      <c r="CT35" s="656"/>
      <c r="CU35" s="656"/>
      <c r="CV35" s="656"/>
      <c r="CW35" s="656"/>
      <c r="CX35" s="656"/>
      <c r="CY35" s="657"/>
      <c r="CZ35" s="628">
        <v>3</v>
      </c>
      <c r="DA35" s="653"/>
      <c r="DB35" s="653"/>
      <c r="DC35" s="658"/>
      <c r="DD35" s="632">
        <v>179014</v>
      </c>
      <c r="DE35" s="656"/>
      <c r="DF35" s="656"/>
      <c r="DG35" s="656"/>
      <c r="DH35" s="656"/>
      <c r="DI35" s="656"/>
      <c r="DJ35" s="656"/>
      <c r="DK35" s="657"/>
      <c r="DL35" s="632">
        <v>179014</v>
      </c>
      <c r="DM35" s="656"/>
      <c r="DN35" s="656"/>
      <c r="DO35" s="656"/>
      <c r="DP35" s="656"/>
      <c r="DQ35" s="656"/>
      <c r="DR35" s="656"/>
      <c r="DS35" s="656"/>
      <c r="DT35" s="656"/>
      <c r="DU35" s="656"/>
      <c r="DV35" s="657"/>
      <c r="DW35" s="628">
        <v>4.5999999999999996</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219488</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1171938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26485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1089852</v>
      </c>
      <c r="CS36" s="624"/>
      <c r="CT36" s="624"/>
      <c r="CU36" s="624"/>
      <c r="CV36" s="624"/>
      <c r="CW36" s="624"/>
      <c r="CX36" s="624"/>
      <c r="CY36" s="625"/>
      <c r="CZ36" s="628">
        <v>10.3</v>
      </c>
      <c r="DA36" s="653"/>
      <c r="DB36" s="653"/>
      <c r="DC36" s="658"/>
      <c r="DD36" s="632">
        <v>556412</v>
      </c>
      <c r="DE36" s="624"/>
      <c r="DF36" s="624"/>
      <c r="DG36" s="624"/>
      <c r="DH36" s="624"/>
      <c r="DI36" s="624"/>
      <c r="DJ36" s="624"/>
      <c r="DK36" s="625"/>
      <c r="DL36" s="632">
        <v>397583</v>
      </c>
      <c r="DM36" s="624"/>
      <c r="DN36" s="624"/>
      <c r="DO36" s="624"/>
      <c r="DP36" s="624"/>
      <c r="DQ36" s="624"/>
      <c r="DR36" s="624"/>
      <c r="DS36" s="624"/>
      <c r="DT36" s="624"/>
      <c r="DU36" s="624"/>
      <c r="DV36" s="625"/>
      <c r="DW36" s="628">
        <v>10.199999999999999</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177609</v>
      </c>
      <c r="S37" s="624"/>
      <c r="T37" s="624"/>
      <c r="U37" s="624"/>
      <c r="V37" s="624"/>
      <c r="W37" s="624"/>
      <c r="X37" s="624"/>
      <c r="Y37" s="625"/>
      <c r="Z37" s="626">
        <v>1.6</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500490</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14528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83350</v>
      </c>
      <c r="CS37" s="656"/>
      <c r="CT37" s="656"/>
      <c r="CU37" s="656"/>
      <c r="CV37" s="656"/>
      <c r="CW37" s="656"/>
      <c r="CX37" s="656"/>
      <c r="CY37" s="657"/>
      <c r="CZ37" s="628">
        <v>0.8</v>
      </c>
      <c r="DA37" s="653"/>
      <c r="DB37" s="653"/>
      <c r="DC37" s="658"/>
      <c r="DD37" s="632">
        <v>33350</v>
      </c>
      <c r="DE37" s="656"/>
      <c r="DF37" s="656"/>
      <c r="DG37" s="656"/>
      <c r="DH37" s="656"/>
      <c r="DI37" s="656"/>
      <c r="DJ37" s="656"/>
      <c r="DK37" s="657"/>
      <c r="DL37" s="632">
        <v>33208</v>
      </c>
      <c r="DM37" s="656"/>
      <c r="DN37" s="656"/>
      <c r="DO37" s="656"/>
      <c r="DP37" s="656"/>
      <c r="DQ37" s="656"/>
      <c r="DR37" s="656"/>
      <c r="DS37" s="656"/>
      <c r="DT37" s="656"/>
      <c r="DU37" s="656"/>
      <c r="DV37" s="657"/>
      <c r="DW37" s="628">
        <v>0.9</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1080898</v>
      </c>
      <c r="S38" s="624"/>
      <c r="T38" s="624"/>
      <c r="U38" s="624"/>
      <c r="V38" s="624"/>
      <c r="W38" s="624"/>
      <c r="X38" s="624"/>
      <c r="Y38" s="625"/>
      <c r="Z38" s="626">
        <v>9.9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174000</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1509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405811</v>
      </c>
      <c r="CS38" s="624"/>
      <c r="CT38" s="624"/>
      <c r="CU38" s="624"/>
      <c r="CV38" s="624"/>
      <c r="CW38" s="624"/>
      <c r="CX38" s="624"/>
      <c r="CY38" s="625"/>
      <c r="CZ38" s="628">
        <v>3.8</v>
      </c>
      <c r="DA38" s="653"/>
      <c r="DB38" s="653"/>
      <c r="DC38" s="658"/>
      <c r="DD38" s="632">
        <v>239488</v>
      </c>
      <c r="DE38" s="624"/>
      <c r="DF38" s="624"/>
      <c r="DG38" s="624"/>
      <c r="DH38" s="624"/>
      <c r="DI38" s="624"/>
      <c r="DJ38" s="624"/>
      <c r="DK38" s="625"/>
      <c r="DL38" s="632">
        <v>209171</v>
      </c>
      <c r="DM38" s="624"/>
      <c r="DN38" s="624"/>
      <c r="DO38" s="624"/>
      <c r="DP38" s="624"/>
      <c r="DQ38" s="624"/>
      <c r="DR38" s="624"/>
      <c r="DS38" s="624"/>
      <c r="DT38" s="624"/>
      <c r="DU38" s="624"/>
      <c r="DV38" s="625"/>
      <c r="DW38" s="628">
        <v>5.4</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64030</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2149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90000</v>
      </c>
      <c r="CS39" s="656"/>
      <c r="CT39" s="656"/>
      <c r="CU39" s="656"/>
      <c r="CV39" s="656"/>
      <c r="CW39" s="656"/>
      <c r="CX39" s="656"/>
      <c r="CY39" s="657"/>
      <c r="CZ39" s="628">
        <v>0.9</v>
      </c>
      <c r="DA39" s="653"/>
      <c r="DB39" s="653"/>
      <c r="DC39" s="658"/>
      <c r="DD39" s="632">
        <v>90000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18198</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27607</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477263</v>
      </c>
      <c r="CS40" s="624"/>
      <c r="CT40" s="624"/>
      <c r="CU40" s="624"/>
      <c r="CV40" s="624"/>
      <c r="CW40" s="624"/>
      <c r="CX40" s="624"/>
      <c r="CY40" s="625"/>
      <c r="CZ40" s="628">
        <v>4.5</v>
      </c>
      <c r="DA40" s="653"/>
      <c r="DB40" s="653"/>
      <c r="DC40" s="658"/>
      <c r="DD40" s="632">
        <v>246063</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10914543</v>
      </c>
      <c r="S41" s="696"/>
      <c r="T41" s="696"/>
      <c r="U41" s="696"/>
      <c r="V41" s="696"/>
      <c r="W41" s="696"/>
      <c r="X41" s="696"/>
      <c r="Y41" s="700"/>
      <c r="Z41" s="701">
        <v>100</v>
      </c>
      <c r="AA41" s="701"/>
      <c r="AB41" s="701"/>
      <c r="AC41" s="701"/>
      <c r="AD41" s="702">
        <v>3876220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98120</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307691</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315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3854718</v>
      </c>
      <c r="CS42" s="656"/>
      <c r="CT42" s="656"/>
      <c r="CU42" s="656"/>
      <c r="CV42" s="656"/>
      <c r="CW42" s="656"/>
      <c r="CX42" s="656"/>
      <c r="CY42" s="657"/>
      <c r="CZ42" s="628">
        <v>36.4</v>
      </c>
      <c r="DA42" s="653"/>
      <c r="DB42" s="653"/>
      <c r="DC42" s="658"/>
      <c r="DD42" s="632">
        <v>254323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46865</v>
      </c>
      <c r="CS43" s="656"/>
      <c r="CT43" s="656"/>
      <c r="CU43" s="656"/>
      <c r="CV43" s="656"/>
      <c r="CW43" s="656"/>
      <c r="CX43" s="656"/>
      <c r="CY43" s="657"/>
      <c r="CZ43" s="628">
        <v>0.4</v>
      </c>
      <c r="DA43" s="653"/>
      <c r="DB43" s="653"/>
      <c r="DC43" s="658"/>
      <c r="DD43" s="632">
        <v>46865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3811191</v>
      </c>
      <c r="CS44" s="624"/>
      <c r="CT44" s="624"/>
      <c r="CU44" s="624"/>
      <c r="CV44" s="624"/>
      <c r="CW44" s="624"/>
      <c r="CX44" s="624"/>
      <c r="CY44" s="625"/>
      <c r="CZ44" s="628">
        <v>36</v>
      </c>
      <c r="DA44" s="629"/>
      <c r="DB44" s="629"/>
      <c r="DC44" s="635"/>
      <c r="DD44" s="632">
        <v>210796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1825104</v>
      </c>
      <c r="CS45" s="656"/>
      <c r="CT45" s="656"/>
      <c r="CU45" s="656"/>
      <c r="CV45" s="656"/>
      <c r="CW45" s="656"/>
      <c r="CX45" s="656"/>
      <c r="CY45" s="657"/>
      <c r="CZ45" s="628">
        <v>17.3</v>
      </c>
      <c r="DA45" s="653"/>
      <c r="DB45" s="653"/>
      <c r="DC45" s="658"/>
      <c r="DD45" s="632">
        <v>37852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1986087</v>
      </c>
      <c r="CS46" s="624"/>
      <c r="CT46" s="624"/>
      <c r="CU46" s="624"/>
      <c r="CV46" s="624"/>
      <c r="CW46" s="624"/>
      <c r="CX46" s="624"/>
      <c r="CY46" s="625"/>
      <c r="CZ46" s="628">
        <v>18.8</v>
      </c>
      <c r="DA46" s="629"/>
      <c r="DB46" s="629"/>
      <c r="DC46" s="635"/>
      <c r="DD46" s="632">
        <v>172944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43527</v>
      </c>
      <c r="CS47" s="656"/>
      <c r="CT47" s="656"/>
      <c r="CU47" s="656"/>
      <c r="CV47" s="656"/>
      <c r="CW47" s="656"/>
      <c r="CX47" s="656"/>
      <c r="CY47" s="657"/>
      <c r="CZ47" s="628">
        <v>0.4</v>
      </c>
      <c r="DA47" s="653"/>
      <c r="DB47" s="653"/>
      <c r="DC47" s="658"/>
      <c r="DD47" s="632">
        <v>43527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10578167</v>
      </c>
      <c r="CS49" s="682"/>
      <c r="CT49" s="682"/>
      <c r="CU49" s="682"/>
      <c r="CV49" s="682"/>
      <c r="CW49" s="682"/>
      <c r="CX49" s="682"/>
      <c r="CY49" s="711"/>
      <c r="CZ49" s="703">
        <v>100</v>
      </c>
      <c r="DA49" s="712"/>
      <c r="DB49" s="712"/>
      <c r="DC49" s="713"/>
      <c r="DD49" s="714">
        <v>4361410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r6cdacC3sbzJLoDDP1jc6ytpU3dBonhA+7qiUiLmxAOq7gTvHBk7syXtz2ohpmp/EZLxcDemvrxyuGOD/73cA==" saltValue="iO9IwCnP4jJJio9/sTUo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BS29" sqref="BS29:CG29"/>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10915</v>
      </c>
      <c r="R7" s="753"/>
      <c r="S7" s="753"/>
      <c r="T7" s="753"/>
      <c r="U7" s="753"/>
      <c r="V7" s="753">
        <v>10578</v>
      </c>
      <c r="W7" s="753"/>
      <c r="X7" s="753"/>
      <c r="Y7" s="753"/>
      <c r="Z7" s="753"/>
      <c r="AA7" s="753">
        <v>336</v>
      </c>
      <c r="AB7" s="753"/>
      <c r="AC7" s="753"/>
      <c r="AD7" s="753"/>
      <c r="AE7" s="754"/>
      <c r="AF7" s="755">
        <v>283</v>
      </c>
      <c r="AG7" s="756"/>
      <c r="AH7" s="756"/>
      <c r="AI7" s="756"/>
      <c r="AJ7" s="757"/>
      <c r="AK7" s="758">
        <v>949</v>
      </c>
      <c r="AL7" s="759"/>
      <c r="AM7" s="759"/>
      <c r="AN7" s="759"/>
      <c r="AO7" s="759"/>
      <c r="AP7" s="759">
        <v>6294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10914</v>
      </c>
      <c r="R23" s="793"/>
      <c r="S23" s="793"/>
      <c r="T23" s="793"/>
      <c r="U23" s="793"/>
      <c r="V23" s="793">
        <v>10578</v>
      </c>
      <c r="W23" s="793"/>
      <c r="X23" s="793"/>
      <c r="Y23" s="793"/>
      <c r="Z23" s="793"/>
      <c r="AA23" s="793">
        <v>336</v>
      </c>
      <c r="AB23" s="793"/>
      <c r="AC23" s="793"/>
      <c r="AD23" s="793"/>
      <c r="AE23" s="794"/>
      <c r="AF23" s="795">
        <v>283</v>
      </c>
      <c r="AG23" s="793"/>
      <c r="AH23" s="793"/>
      <c r="AI23" s="793"/>
      <c r="AJ23" s="796"/>
      <c r="AK23" s="797"/>
      <c r="AL23" s="798"/>
      <c r="AM23" s="798"/>
      <c r="AN23" s="798"/>
      <c r="AO23" s="798"/>
      <c r="AP23" s="793">
        <v>6294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1086</v>
      </c>
      <c r="R28" s="823"/>
      <c r="S28" s="823"/>
      <c r="T28" s="823"/>
      <c r="U28" s="823"/>
      <c r="V28" s="823">
        <v>1059</v>
      </c>
      <c r="W28" s="823"/>
      <c r="X28" s="823"/>
      <c r="Y28" s="823"/>
      <c r="Z28" s="823"/>
      <c r="AA28" s="823">
        <v>27</v>
      </c>
      <c r="AB28" s="823"/>
      <c r="AC28" s="823"/>
      <c r="AD28" s="823"/>
      <c r="AE28" s="824"/>
      <c r="AF28" s="825">
        <v>26</v>
      </c>
      <c r="AG28" s="823"/>
      <c r="AH28" s="823"/>
      <c r="AI28" s="823"/>
      <c r="AJ28" s="826"/>
      <c r="AK28" s="827">
        <v>98</v>
      </c>
      <c r="AL28" s="828"/>
      <c r="AM28" s="828"/>
      <c r="AN28" s="828"/>
      <c r="AO28" s="828"/>
      <c r="AP28" s="828" t="s">
        <v>557</v>
      </c>
      <c r="AQ28" s="828"/>
      <c r="AR28" s="828"/>
      <c r="AS28" s="828"/>
      <c r="AT28" s="828"/>
      <c r="AU28" s="828" t="s">
        <v>557</v>
      </c>
      <c r="AV28" s="828"/>
      <c r="AW28" s="828"/>
      <c r="AX28" s="828"/>
      <c r="AY28" s="828"/>
      <c r="AZ28" s="829" t="s">
        <v>557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1107</v>
      </c>
      <c r="R29" s="784"/>
      <c r="S29" s="784"/>
      <c r="T29" s="784"/>
      <c r="U29" s="784"/>
      <c r="V29" s="784">
        <v>1035</v>
      </c>
      <c r="W29" s="784"/>
      <c r="X29" s="784"/>
      <c r="Y29" s="784"/>
      <c r="Z29" s="784"/>
      <c r="AA29" s="784">
        <v>72</v>
      </c>
      <c r="AB29" s="784"/>
      <c r="AC29" s="784"/>
      <c r="AD29" s="784"/>
      <c r="AE29" s="785"/>
      <c r="AF29" s="786">
        <v>72</v>
      </c>
      <c r="AG29" s="787"/>
      <c r="AH29" s="787"/>
      <c r="AI29" s="787"/>
      <c r="AJ29" s="788"/>
      <c r="AK29" s="834">
        <v>179</v>
      </c>
      <c r="AL29" s="830"/>
      <c r="AM29" s="830"/>
      <c r="AN29" s="830"/>
      <c r="AO29" s="830"/>
      <c r="AP29" s="830" t="s">
        <v>557</v>
      </c>
      <c r="AQ29" s="830"/>
      <c r="AR29" s="830"/>
      <c r="AS29" s="830"/>
      <c r="AT29" s="830"/>
      <c r="AU29" s="830" t="s">
        <v>557</v>
      </c>
      <c r="AV29" s="830"/>
      <c r="AW29" s="830"/>
      <c r="AX29" s="830"/>
      <c r="AY29" s="830"/>
      <c r="AZ29" s="831" t="s">
        <v>557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238</v>
      </c>
      <c r="R30" s="784"/>
      <c r="S30" s="784"/>
      <c r="T30" s="784"/>
      <c r="U30" s="784"/>
      <c r="V30" s="784">
        <v>238</v>
      </c>
      <c r="W30" s="784"/>
      <c r="X30" s="784"/>
      <c r="Y30" s="784"/>
      <c r="Z30" s="784"/>
      <c r="AA30" s="784">
        <v>0</v>
      </c>
      <c r="AB30" s="784"/>
      <c r="AC30" s="784"/>
      <c r="AD30" s="784"/>
      <c r="AE30" s="785"/>
      <c r="AF30" s="786">
        <v>0</v>
      </c>
      <c r="AG30" s="787"/>
      <c r="AH30" s="787"/>
      <c r="AI30" s="787"/>
      <c r="AJ30" s="788"/>
      <c r="AK30" s="834">
        <v>129</v>
      </c>
      <c r="AL30" s="830"/>
      <c r="AM30" s="830"/>
      <c r="AN30" s="830"/>
      <c r="AO30" s="830"/>
      <c r="AP30" s="830" t="s">
        <v>557</v>
      </c>
      <c r="AQ30" s="830"/>
      <c r="AR30" s="830"/>
      <c r="AS30" s="830"/>
      <c r="AT30" s="830"/>
      <c r="AU30" s="830" t="s">
        <v>557</v>
      </c>
      <c r="AV30" s="830"/>
      <c r="AW30" s="830"/>
      <c r="AX30" s="830"/>
      <c r="AY30" s="830"/>
      <c r="AZ30" s="831" t="s">
        <v>557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475</v>
      </c>
      <c r="R31" s="784"/>
      <c r="S31" s="784"/>
      <c r="T31" s="784"/>
      <c r="U31" s="784"/>
      <c r="V31" s="784">
        <v>432</v>
      </c>
      <c r="W31" s="784"/>
      <c r="X31" s="784"/>
      <c r="Y31" s="784"/>
      <c r="Z31" s="784"/>
      <c r="AA31" s="784">
        <v>43</v>
      </c>
      <c r="AB31" s="784"/>
      <c r="AC31" s="784"/>
      <c r="AD31" s="784"/>
      <c r="AE31" s="785"/>
      <c r="AF31" s="786">
        <v>182</v>
      </c>
      <c r="AG31" s="787"/>
      <c r="AH31" s="787"/>
      <c r="AI31" s="787"/>
      <c r="AJ31" s="788"/>
      <c r="AK31" s="834">
        <v>131</v>
      </c>
      <c r="AL31" s="830"/>
      <c r="AM31" s="830"/>
      <c r="AN31" s="830"/>
      <c r="AO31" s="830"/>
      <c r="AP31" s="830">
        <v>2187</v>
      </c>
      <c r="AQ31" s="830"/>
      <c r="AR31" s="830"/>
      <c r="AS31" s="830"/>
      <c r="AT31" s="830"/>
      <c r="AU31" s="830">
        <v>748</v>
      </c>
      <c r="AV31" s="830"/>
      <c r="AW31" s="830"/>
      <c r="AX31" s="830"/>
      <c r="AY31" s="830"/>
      <c r="AZ31" s="831" t="s">
        <v>557</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179</v>
      </c>
      <c r="R32" s="784"/>
      <c r="S32" s="784"/>
      <c r="T32" s="784"/>
      <c r="U32" s="784"/>
      <c r="V32" s="784">
        <v>181</v>
      </c>
      <c r="W32" s="784"/>
      <c r="X32" s="784"/>
      <c r="Y32" s="784"/>
      <c r="Z32" s="784"/>
      <c r="AA32" s="784">
        <v>-2</v>
      </c>
      <c r="AB32" s="784"/>
      <c r="AC32" s="784"/>
      <c r="AD32" s="784"/>
      <c r="AE32" s="785"/>
      <c r="AF32" s="786">
        <v>39</v>
      </c>
      <c r="AG32" s="787"/>
      <c r="AH32" s="787"/>
      <c r="AI32" s="787"/>
      <c r="AJ32" s="788"/>
      <c r="AK32" s="834">
        <v>174</v>
      </c>
      <c r="AL32" s="830"/>
      <c r="AM32" s="830"/>
      <c r="AN32" s="830"/>
      <c r="AO32" s="830"/>
      <c r="AP32" s="830">
        <v>78</v>
      </c>
      <c r="AQ32" s="830"/>
      <c r="AR32" s="830"/>
      <c r="AS32" s="830"/>
      <c r="AT32" s="830"/>
      <c r="AU32" s="830">
        <v>27</v>
      </c>
      <c r="AV32" s="830"/>
      <c r="AW32" s="830"/>
      <c r="AX32" s="830"/>
      <c r="AY32" s="830"/>
      <c r="AZ32" s="831" t="s">
        <v>557</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1429</v>
      </c>
      <c r="R33" s="784"/>
      <c r="S33" s="784"/>
      <c r="T33" s="784"/>
      <c r="U33" s="784"/>
      <c r="V33" s="784">
        <v>1464</v>
      </c>
      <c r="W33" s="784"/>
      <c r="X33" s="784"/>
      <c r="Y33" s="784"/>
      <c r="Z33" s="784"/>
      <c r="AA33" s="784">
        <v>-35</v>
      </c>
      <c r="AB33" s="784"/>
      <c r="AC33" s="784"/>
      <c r="AD33" s="784"/>
      <c r="AE33" s="785"/>
      <c r="AF33" s="786">
        <v>554</v>
      </c>
      <c r="AG33" s="787"/>
      <c r="AH33" s="787"/>
      <c r="AI33" s="787"/>
      <c r="AJ33" s="788"/>
      <c r="AK33" s="834">
        <v>500</v>
      </c>
      <c r="AL33" s="830"/>
      <c r="AM33" s="830"/>
      <c r="AN33" s="830"/>
      <c r="AO33" s="830"/>
      <c r="AP33" s="830">
        <v>767</v>
      </c>
      <c r="AQ33" s="830"/>
      <c r="AR33" s="830"/>
      <c r="AS33" s="830"/>
      <c r="AT33" s="830"/>
      <c r="AU33" s="830">
        <v>391</v>
      </c>
      <c r="AV33" s="830"/>
      <c r="AW33" s="830"/>
      <c r="AX33" s="830"/>
      <c r="AY33" s="830"/>
      <c r="AZ33" s="831" t="s">
        <v>557</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395</v>
      </c>
      <c r="C34" s="781"/>
      <c r="D34" s="781"/>
      <c r="E34" s="781"/>
      <c r="F34" s="781"/>
      <c r="G34" s="781"/>
      <c r="H34" s="781"/>
      <c r="I34" s="781"/>
      <c r="J34" s="781"/>
      <c r="K34" s="781"/>
      <c r="L34" s="781"/>
      <c r="M34" s="781"/>
      <c r="N34" s="781"/>
      <c r="O34" s="781"/>
      <c r="P34" s="782"/>
      <c r="Q34" s="783">
        <v>47</v>
      </c>
      <c r="R34" s="784"/>
      <c r="S34" s="784"/>
      <c r="T34" s="784"/>
      <c r="U34" s="784"/>
      <c r="V34" s="784">
        <v>51</v>
      </c>
      <c r="W34" s="784"/>
      <c r="X34" s="784"/>
      <c r="Y34" s="784"/>
      <c r="Z34" s="784"/>
      <c r="AA34" s="784">
        <v>-4</v>
      </c>
      <c r="AB34" s="784"/>
      <c r="AC34" s="784"/>
      <c r="AD34" s="784"/>
      <c r="AE34" s="785"/>
      <c r="AF34" s="786">
        <v>46</v>
      </c>
      <c r="AG34" s="787"/>
      <c r="AH34" s="787"/>
      <c r="AI34" s="787"/>
      <c r="AJ34" s="788"/>
      <c r="AK34" s="834">
        <v>28</v>
      </c>
      <c r="AL34" s="830"/>
      <c r="AM34" s="830"/>
      <c r="AN34" s="830"/>
      <c r="AO34" s="830"/>
      <c r="AP34" s="830">
        <v>128</v>
      </c>
      <c r="AQ34" s="830"/>
      <c r="AR34" s="830"/>
      <c r="AS34" s="830"/>
      <c r="AT34" s="830"/>
      <c r="AU34" s="830">
        <v>82</v>
      </c>
      <c r="AV34" s="830"/>
      <c r="AW34" s="830"/>
      <c r="AX34" s="830"/>
      <c r="AY34" s="830"/>
      <c r="AZ34" s="831" t="s">
        <v>557</v>
      </c>
      <c r="BA34" s="831"/>
      <c r="BB34" s="831"/>
      <c r="BC34" s="831"/>
      <c r="BD34" s="831"/>
      <c r="BE34" s="832" t="s">
        <v>392</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920</v>
      </c>
      <c r="AG63" s="844"/>
      <c r="AH63" s="844"/>
      <c r="AI63" s="844"/>
      <c r="AJ63" s="845"/>
      <c r="AK63" s="846"/>
      <c r="AL63" s="841"/>
      <c r="AM63" s="841"/>
      <c r="AN63" s="841"/>
      <c r="AO63" s="841"/>
      <c r="AP63" s="844">
        <v>3160</v>
      </c>
      <c r="AQ63" s="844"/>
      <c r="AR63" s="844"/>
      <c r="AS63" s="844"/>
      <c r="AT63" s="844"/>
      <c r="AU63" s="844">
        <v>1248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550</v>
      </c>
      <c r="C68" s="870"/>
      <c r="D68" s="870"/>
      <c r="E68" s="870"/>
      <c r="F68" s="870"/>
      <c r="G68" s="870"/>
      <c r="H68" s="870"/>
      <c r="I68" s="870"/>
      <c r="J68" s="870"/>
      <c r="K68" s="870"/>
      <c r="L68" s="870"/>
      <c r="M68" s="870"/>
      <c r="N68" s="870"/>
      <c r="O68" s="870"/>
      <c r="P68" s="871"/>
      <c r="Q68" s="872">
        <v>4</v>
      </c>
      <c r="R68" s="866"/>
      <c r="S68" s="866"/>
      <c r="T68" s="866"/>
      <c r="U68" s="866"/>
      <c r="V68" s="866">
        <v>3</v>
      </c>
      <c r="W68" s="866"/>
      <c r="X68" s="866"/>
      <c r="Y68" s="866"/>
      <c r="Z68" s="866"/>
      <c r="AA68" s="866">
        <v>1</v>
      </c>
      <c r="AB68" s="866"/>
      <c r="AC68" s="866"/>
      <c r="AD68" s="866"/>
      <c r="AE68" s="866"/>
      <c r="AF68" s="866">
        <v>1</v>
      </c>
      <c r="AG68" s="866"/>
      <c r="AH68" s="866"/>
      <c r="AI68" s="866"/>
      <c r="AJ68" s="866"/>
      <c r="AK68" s="866" t="s">
        <v>487</v>
      </c>
      <c r="AL68" s="866"/>
      <c r="AM68" s="866"/>
      <c r="AN68" s="866"/>
      <c r="AO68" s="866"/>
      <c r="AP68" s="866" t="s">
        <v>487</v>
      </c>
      <c r="AQ68" s="866"/>
      <c r="AR68" s="866"/>
      <c r="AS68" s="866"/>
      <c r="AT68" s="866"/>
      <c r="AU68" s="866" t="s">
        <v>487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551</v>
      </c>
      <c r="C69" s="874"/>
      <c r="D69" s="874"/>
      <c r="E69" s="874"/>
      <c r="F69" s="874"/>
      <c r="G69" s="874"/>
      <c r="H69" s="874"/>
      <c r="I69" s="874"/>
      <c r="J69" s="874"/>
      <c r="K69" s="874"/>
      <c r="L69" s="874"/>
      <c r="M69" s="874"/>
      <c r="N69" s="874"/>
      <c r="O69" s="874"/>
      <c r="P69" s="875"/>
      <c r="Q69" s="876">
        <v>4164</v>
      </c>
      <c r="R69" s="830"/>
      <c r="S69" s="830"/>
      <c r="T69" s="830"/>
      <c r="U69" s="830"/>
      <c r="V69" s="830">
        <v>3933</v>
      </c>
      <c r="W69" s="830"/>
      <c r="X69" s="830"/>
      <c r="Y69" s="830"/>
      <c r="Z69" s="830"/>
      <c r="AA69" s="830">
        <v>231</v>
      </c>
      <c r="AB69" s="830"/>
      <c r="AC69" s="830"/>
      <c r="AD69" s="830"/>
      <c r="AE69" s="830"/>
      <c r="AF69" s="830">
        <v>231</v>
      </c>
      <c r="AG69" s="830"/>
      <c r="AH69" s="830"/>
      <c r="AI69" s="830"/>
      <c r="AJ69" s="830"/>
      <c r="AK69" s="830">
        <v>8</v>
      </c>
      <c r="AL69" s="830"/>
      <c r="AM69" s="830"/>
      <c r="AN69" s="830"/>
      <c r="AO69" s="830"/>
      <c r="AP69" s="877" t="s">
        <v>557</v>
      </c>
      <c r="AQ69" s="878"/>
      <c r="AR69" s="878"/>
      <c r="AS69" s="878"/>
      <c r="AT69" s="834"/>
      <c r="AU69" s="877" t="s">
        <v>557</v>
      </c>
      <c r="AV69" s="878"/>
      <c r="AW69" s="878"/>
      <c r="AX69" s="878"/>
      <c r="AY69" s="834"/>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552</v>
      </c>
      <c r="C70" s="874"/>
      <c r="D70" s="874"/>
      <c r="E70" s="874"/>
      <c r="F70" s="874"/>
      <c r="G70" s="874"/>
      <c r="H70" s="874"/>
      <c r="I70" s="874"/>
      <c r="J70" s="874"/>
      <c r="K70" s="874"/>
      <c r="L70" s="874"/>
      <c r="M70" s="874"/>
      <c r="N70" s="874"/>
      <c r="O70" s="874"/>
      <c r="P70" s="875"/>
      <c r="Q70" s="876">
        <v>579</v>
      </c>
      <c r="R70" s="830"/>
      <c r="S70" s="830"/>
      <c r="T70" s="830"/>
      <c r="U70" s="830"/>
      <c r="V70" s="830">
        <v>578</v>
      </c>
      <c r="W70" s="830"/>
      <c r="X70" s="830"/>
      <c r="Y70" s="830"/>
      <c r="Z70" s="830"/>
      <c r="AA70" s="830">
        <v>1</v>
      </c>
      <c r="AB70" s="830"/>
      <c r="AC70" s="830"/>
      <c r="AD70" s="830"/>
      <c r="AE70" s="830"/>
      <c r="AF70" s="830">
        <v>1</v>
      </c>
      <c r="AG70" s="830"/>
      <c r="AH70" s="830"/>
      <c r="AI70" s="830"/>
      <c r="AJ70" s="830"/>
      <c r="AK70" s="830" t="s">
        <v>557</v>
      </c>
      <c r="AL70" s="830"/>
      <c r="AM70" s="830"/>
      <c r="AN70" s="830"/>
      <c r="AO70" s="830"/>
      <c r="AP70" s="830">
        <v>347</v>
      </c>
      <c r="AQ70" s="830"/>
      <c r="AR70" s="830"/>
      <c r="AS70" s="830"/>
      <c r="AT70" s="830"/>
      <c r="AU70" s="830">
        <v>99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553</v>
      </c>
      <c r="C71" s="874"/>
      <c r="D71" s="874"/>
      <c r="E71" s="874"/>
      <c r="F71" s="874"/>
      <c r="G71" s="874"/>
      <c r="H71" s="874"/>
      <c r="I71" s="874"/>
      <c r="J71" s="874"/>
      <c r="K71" s="874"/>
      <c r="L71" s="874"/>
      <c r="M71" s="874"/>
      <c r="N71" s="874"/>
      <c r="O71" s="874"/>
      <c r="P71" s="875"/>
      <c r="Q71" s="876">
        <v>992</v>
      </c>
      <c r="R71" s="830"/>
      <c r="S71" s="830"/>
      <c r="T71" s="830"/>
      <c r="U71" s="830"/>
      <c r="V71" s="830">
        <v>963</v>
      </c>
      <c r="W71" s="830"/>
      <c r="X71" s="830"/>
      <c r="Y71" s="830"/>
      <c r="Z71" s="830"/>
      <c r="AA71" s="830">
        <v>29</v>
      </c>
      <c r="AB71" s="830"/>
      <c r="AC71" s="830"/>
      <c r="AD71" s="830"/>
      <c r="AE71" s="830"/>
      <c r="AF71" s="830">
        <v>29</v>
      </c>
      <c r="AG71" s="830"/>
      <c r="AH71" s="830"/>
      <c r="AI71" s="830"/>
      <c r="AJ71" s="830"/>
      <c r="AK71" s="830">
        <v>49</v>
      </c>
      <c r="AL71" s="830"/>
      <c r="AM71" s="830"/>
      <c r="AN71" s="830"/>
      <c r="AO71" s="830"/>
      <c r="AP71" s="830" t="s">
        <v>487</v>
      </c>
      <c r="AQ71" s="830"/>
      <c r="AR71" s="830"/>
      <c r="AS71" s="830"/>
      <c r="AT71" s="830"/>
      <c r="AU71" s="830" t="s">
        <v>487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554</v>
      </c>
      <c r="C72" s="874"/>
      <c r="D72" s="874"/>
      <c r="E72" s="874"/>
      <c r="F72" s="874"/>
      <c r="G72" s="874"/>
      <c r="H72" s="874"/>
      <c r="I72" s="874"/>
      <c r="J72" s="874"/>
      <c r="K72" s="874"/>
      <c r="L72" s="874"/>
      <c r="M72" s="874"/>
      <c r="N72" s="874"/>
      <c r="O72" s="874"/>
      <c r="P72" s="875"/>
      <c r="Q72" s="876">
        <v>249</v>
      </c>
      <c r="R72" s="830"/>
      <c r="S72" s="830"/>
      <c r="T72" s="830"/>
      <c r="U72" s="830"/>
      <c r="V72" s="830">
        <v>194</v>
      </c>
      <c r="W72" s="830"/>
      <c r="X72" s="830"/>
      <c r="Y72" s="830"/>
      <c r="Z72" s="830"/>
      <c r="AA72" s="830">
        <v>55</v>
      </c>
      <c r="AB72" s="830"/>
      <c r="AC72" s="830"/>
      <c r="AD72" s="830"/>
      <c r="AE72" s="830"/>
      <c r="AF72" s="830">
        <v>55</v>
      </c>
      <c r="AG72" s="830"/>
      <c r="AH72" s="830"/>
      <c r="AI72" s="830"/>
      <c r="AJ72" s="830"/>
      <c r="AK72" s="877">
        <v>17</v>
      </c>
      <c r="AL72" s="878"/>
      <c r="AM72" s="878"/>
      <c r="AN72" s="878"/>
      <c r="AO72" s="834"/>
      <c r="AP72" s="830" t="s">
        <v>487</v>
      </c>
      <c r="AQ72" s="830"/>
      <c r="AR72" s="830"/>
      <c r="AS72" s="830"/>
      <c r="AT72" s="830"/>
      <c r="AU72" s="830" t="s">
        <v>487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555</v>
      </c>
      <c r="C73" s="874"/>
      <c r="D73" s="874"/>
      <c r="E73" s="874"/>
      <c r="F73" s="874"/>
      <c r="G73" s="874"/>
      <c r="H73" s="874"/>
      <c r="I73" s="874"/>
      <c r="J73" s="874"/>
      <c r="K73" s="874"/>
      <c r="L73" s="874"/>
      <c r="M73" s="874"/>
      <c r="N73" s="874"/>
      <c r="O73" s="874"/>
      <c r="P73" s="875"/>
      <c r="Q73" s="876">
        <v>9878</v>
      </c>
      <c r="R73" s="830">
        <v>6933</v>
      </c>
      <c r="S73" s="830">
        <v>6933</v>
      </c>
      <c r="T73" s="830">
        <v>6933</v>
      </c>
      <c r="U73" s="830">
        <v>6933</v>
      </c>
      <c r="V73" s="830">
        <v>9787</v>
      </c>
      <c r="W73" s="830">
        <v>6850</v>
      </c>
      <c r="X73" s="830">
        <v>6850</v>
      </c>
      <c r="Y73" s="830">
        <v>6850</v>
      </c>
      <c r="Z73" s="830">
        <v>6850</v>
      </c>
      <c r="AA73" s="830">
        <v>92</v>
      </c>
      <c r="AB73" s="830">
        <v>82</v>
      </c>
      <c r="AC73" s="830">
        <v>82</v>
      </c>
      <c r="AD73" s="830">
        <v>82</v>
      </c>
      <c r="AE73" s="830">
        <v>82</v>
      </c>
      <c r="AF73" s="830">
        <v>92</v>
      </c>
      <c r="AG73" s="830">
        <v>82</v>
      </c>
      <c r="AH73" s="830">
        <v>82</v>
      </c>
      <c r="AI73" s="830">
        <v>82</v>
      </c>
      <c r="AJ73" s="830">
        <v>82</v>
      </c>
      <c r="AK73" s="830">
        <v>5083</v>
      </c>
      <c r="AL73" s="830">
        <v>2485</v>
      </c>
      <c r="AM73" s="830">
        <v>2485</v>
      </c>
      <c r="AN73" s="830">
        <v>2485</v>
      </c>
      <c r="AO73" s="830">
        <v>2485</v>
      </c>
      <c r="AP73" s="830" t="s">
        <v>487</v>
      </c>
      <c r="AQ73" s="830"/>
      <c r="AR73" s="830"/>
      <c r="AS73" s="830"/>
      <c r="AT73" s="830"/>
      <c r="AU73" s="830" t="s">
        <v>487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556</v>
      </c>
      <c r="C74" s="874"/>
      <c r="D74" s="874"/>
      <c r="E74" s="874"/>
      <c r="F74" s="874"/>
      <c r="G74" s="874"/>
      <c r="H74" s="874"/>
      <c r="I74" s="874"/>
      <c r="J74" s="874"/>
      <c r="K74" s="874"/>
      <c r="L74" s="874"/>
      <c r="M74" s="874"/>
      <c r="N74" s="874"/>
      <c r="O74" s="874"/>
      <c r="P74" s="875"/>
      <c r="Q74" s="876">
        <v>1600855</v>
      </c>
      <c r="R74" s="830">
        <v>1385861</v>
      </c>
      <c r="S74" s="830">
        <v>1385861</v>
      </c>
      <c r="T74" s="830">
        <v>1385861</v>
      </c>
      <c r="U74" s="830">
        <v>1385861</v>
      </c>
      <c r="V74" s="830">
        <v>1567252</v>
      </c>
      <c r="W74" s="830">
        <v>1346246</v>
      </c>
      <c r="X74" s="830">
        <v>1346246</v>
      </c>
      <c r="Y74" s="830">
        <v>1346246</v>
      </c>
      <c r="Z74" s="830">
        <v>1346246</v>
      </c>
      <c r="AA74" s="830">
        <v>33603</v>
      </c>
      <c r="AB74" s="830">
        <v>39615</v>
      </c>
      <c r="AC74" s="830">
        <v>39615</v>
      </c>
      <c r="AD74" s="830">
        <v>39615</v>
      </c>
      <c r="AE74" s="830">
        <v>39615</v>
      </c>
      <c r="AF74" s="830">
        <v>33603</v>
      </c>
      <c r="AG74" s="830">
        <v>39615</v>
      </c>
      <c r="AH74" s="830">
        <v>39615</v>
      </c>
      <c r="AI74" s="830">
        <v>39615</v>
      </c>
      <c r="AJ74" s="830">
        <v>39615</v>
      </c>
      <c r="AK74" s="830">
        <v>22693</v>
      </c>
      <c r="AL74" s="830"/>
      <c r="AM74" s="830"/>
      <c r="AN74" s="830"/>
      <c r="AO74" s="830"/>
      <c r="AP74" s="830" t="s">
        <v>487</v>
      </c>
      <c r="AQ74" s="830"/>
      <c r="AR74" s="830"/>
      <c r="AS74" s="830"/>
      <c r="AT74" s="830"/>
      <c r="AU74" s="830" t="s">
        <v>487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9"/>
      <c r="R75" s="878"/>
      <c r="S75" s="878"/>
      <c r="T75" s="878"/>
      <c r="U75" s="834"/>
      <c r="V75" s="877"/>
      <c r="W75" s="878"/>
      <c r="X75" s="878"/>
      <c r="Y75" s="878"/>
      <c r="Z75" s="834"/>
      <c r="AA75" s="877"/>
      <c r="AB75" s="878"/>
      <c r="AC75" s="878"/>
      <c r="AD75" s="878"/>
      <c r="AE75" s="834"/>
      <c r="AF75" s="877"/>
      <c r="AG75" s="878"/>
      <c r="AH75" s="878"/>
      <c r="AI75" s="878"/>
      <c r="AJ75" s="834"/>
      <c r="AK75" s="877"/>
      <c r="AL75" s="878"/>
      <c r="AM75" s="878"/>
      <c r="AN75" s="878"/>
      <c r="AO75" s="834"/>
      <c r="AP75" s="877"/>
      <c r="AQ75" s="878"/>
      <c r="AR75" s="878"/>
      <c r="AS75" s="878"/>
      <c r="AT75" s="834"/>
      <c r="AU75" s="877"/>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34012</v>
      </c>
      <c r="AG88" s="844"/>
      <c r="AH88" s="844"/>
      <c r="AI88" s="844"/>
      <c r="AJ88" s="844"/>
      <c r="AK88" s="841"/>
      <c r="AL88" s="841"/>
      <c r="AM88" s="841"/>
      <c r="AN88" s="841"/>
      <c r="AO88" s="841"/>
      <c r="AP88" s="844">
        <v>347</v>
      </c>
      <c r="AQ88" s="844"/>
      <c r="AR88" s="844"/>
      <c r="AS88" s="844"/>
      <c r="AT88" s="844"/>
      <c r="AU88" s="844">
        <v>99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709913</v>
      </c>
      <c r="AB110" s="900"/>
      <c r="AC110" s="900"/>
      <c r="AD110" s="900"/>
      <c r="AE110" s="901"/>
      <c r="AF110" s="902">
        <v>709424</v>
      </c>
      <c r="AG110" s="900"/>
      <c r="AH110" s="900"/>
      <c r="AI110" s="900"/>
      <c r="AJ110" s="901"/>
      <c r="AK110" s="902">
        <v>723449</v>
      </c>
      <c r="AL110" s="900"/>
      <c r="AM110" s="900"/>
      <c r="AN110" s="900"/>
      <c r="AO110" s="901"/>
      <c r="AP110" s="903">
        <v>21.1</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6266331</v>
      </c>
      <c r="BR110" s="931"/>
      <c r="BS110" s="931"/>
      <c r="BT110" s="931"/>
      <c r="BU110" s="931"/>
      <c r="BV110" s="931">
        <v>5917195</v>
      </c>
      <c r="BW110" s="931"/>
      <c r="BX110" s="931"/>
      <c r="BY110" s="931"/>
      <c r="BZ110" s="931"/>
      <c r="CA110" s="931">
        <v>6294001</v>
      </c>
      <c r="CB110" s="931"/>
      <c r="CC110" s="931"/>
      <c r="CD110" s="931"/>
      <c r="CE110" s="931"/>
      <c r="CF110" s="944">
        <v>183.4</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1643215</v>
      </c>
      <c r="BR112" s="926"/>
      <c r="BS112" s="926"/>
      <c r="BT112" s="926"/>
      <c r="BU112" s="926"/>
      <c r="BV112" s="926">
        <v>1495127</v>
      </c>
      <c r="BW112" s="926"/>
      <c r="BX112" s="926"/>
      <c r="BY112" s="926"/>
      <c r="BZ112" s="926"/>
      <c r="CA112" s="926">
        <v>1247655</v>
      </c>
      <c r="CB112" s="926"/>
      <c r="CC112" s="926"/>
      <c r="CD112" s="926"/>
      <c r="CE112" s="926"/>
      <c r="CF112" s="920">
        <v>36.4</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235753</v>
      </c>
      <c r="AB113" s="938"/>
      <c r="AC113" s="938"/>
      <c r="AD113" s="938"/>
      <c r="AE113" s="939"/>
      <c r="AF113" s="940">
        <v>136849</v>
      </c>
      <c r="AG113" s="938"/>
      <c r="AH113" s="938"/>
      <c r="AI113" s="938"/>
      <c r="AJ113" s="939"/>
      <c r="AK113" s="940">
        <v>133030</v>
      </c>
      <c r="AL113" s="938"/>
      <c r="AM113" s="938"/>
      <c r="AN113" s="938"/>
      <c r="AO113" s="939"/>
      <c r="AP113" s="941">
        <v>3.9</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159651</v>
      </c>
      <c r="BR113" s="926"/>
      <c r="BS113" s="926"/>
      <c r="BT113" s="926"/>
      <c r="BU113" s="926"/>
      <c r="BV113" s="926">
        <v>129637</v>
      </c>
      <c r="BW113" s="926"/>
      <c r="BX113" s="926"/>
      <c r="BY113" s="926"/>
      <c r="BZ113" s="926"/>
      <c r="CA113" s="926">
        <v>99344</v>
      </c>
      <c r="CB113" s="926"/>
      <c r="CC113" s="926"/>
      <c r="CD113" s="926"/>
      <c r="CE113" s="926"/>
      <c r="CF113" s="920">
        <v>2.9</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31296</v>
      </c>
      <c r="AB114" s="959"/>
      <c r="AC114" s="959"/>
      <c r="AD114" s="959"/>
      <c r="AE114" s="960"/>
      <c r="AF114" s="961">
        <v>31516</v>
      </c>
      <c r="AG114" s="959"/>
      <c r="AH114" s="959"/>
      <c r="AI114" s="959"/>
      <c r="AJ114" s="960"/>
      <c r="AK114" s="961">
        <v>31516</v>
      </c>
      <c r="AL114" s="959"/>
      <c r="AM114" s="959"/>
      <c r="AN114" s="959"/>
      <c r="AO114" s="960"/>
      <c r="AP114" s="962">
        <v>0.9</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1239855</v>
      </c>
      <c r="BR114" s="926"/>
      <c r="BS114" s="926"/>
      <c r="BT114" s="926"/>
      <c r="BU114" s="926"/>
      <c r="BV114" s="926">
        <v>1076595</v>
      </c>
      <c r="BW114" s="926"/>
      <c r="BX114" s="926"/>
      <c r="BY114" s="926"/>
      <c r="BZ114" s="926"/>
      <c r="CA114" s="926">
        <v>1058599</v>
      </c>
      <c r="CB114" s="926"/>
      <c r="CC114" s="926"/>
      <c r="CD114" s="926"/>
      <c r="CE114" s="926"/>
      <c r="CF114" s="920">
        <v>30.8</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976962</v>
      </c>
      <c r="AB117" s="979"/>
      <c r="AC117" s="979"/>
      <c r="AD117" s="979"/>
      <c r="AE117" s="980"/>
      <c r="AF117" s="981">
        <v>877789</v>
      </c>
      <c r="AG117" s="979"/>
      <c r="AH117" s="979"/>
      <c r="AI117" s="979"/>
      <c r="AJ117" s="980"/>
      <c r="AK117" s="981">
        <v>887995</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9309052</v>
      </c>
      <c r="BR119" s="1000"/>
      <c r="BS119" s="1000"/>
      <c r="BT119" s="1000"/>
      <c r="BU119" s="1000"/>
      <c r="BV119" s="1000">
        <v>8618554</v>
      </c>
      <c r="BW119" s="1000"/>
      <c r="BX119" s="1000"/>
      <c r="BY119" s="1000"/>
      <c r="BZ119" s="1000"/>
      <c r="CA119" s="1000">
        <v>8699599</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5828215</v>
      </c>
      <c r="BR120" s="931"/>
      <c r="BS120" s="931"/>
      <c r="BT120" s="931"/>
      <c r="BU120" s="931"/>
      <c r="BV120" s="931">
        <v>5717774</v>
      </c>
      <c r="BW120" s="931"/>
      <c r="BX120" s="931"/>
      <c r="BY120" s="931"/>
      <c r="BZ120" s="931"/>
      <c r="CA120" s="931">
        <v>4876688</v>
      </c>
      <c r="CB120" s="931"/>
      <c r="CC120" s="931"/>
      <c r="CD120" s="931"/>
      <c r="CE120" s="931"/>
      <c r="CF120" s="944">
        <v>142.1</v>
      </c>
      <c r="CG120" s="945"/>
      <c r="CH120" s="945"/>
      <c r="CI120" s="945"/>
      <c r="CJ120" s="945"/>
      <c r="CK120" s="1006" t="s">
        <v>446</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913966</v>
      </c>
      <c r="DH120" s="931"/>
      <c r="DI120" s="931"/>
      <c r="DJ120" s="931"/>
      <c r="DK120" s="931"/>
      <c r="DL120" s="931">
        <v>877902</v>
      </c>
      <c r="DM120" s="931"/>
      <c r="DN120" s="931"/>
      <c r="DO120" s="931"/>
      <c r="DP120" s="931"/>
      <c r="DQ120" s="931">
        <v>748024</v>
      </c>
      <c r="DR120" s="931"/>
      <c r="DS120" s="931"/>
      <c r="DT120" s="931"/>
      <c r="DU120" s="931"/>
      <c r="DV120" s="932">
        <v>21.8</v>
      </c>
      <c r="DW120" s="932"/>
      <c r="DX120" s="932"/>
      <c r="DY120" s="932"/>
      <c r="DZ120" s="933"/>
    </row>
    <row r="121" spans="1:130" s="230" customFormat="1" ht="26.25" customHeight="1" x14ac:dyDescent="0.2">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470404</v>
      </c>
      <c r="BR121" s="926"/>
      <c r="BS121" s="926"/>
      <c r="BT121" s="926"/>
      <c r="BU121" s="926"/>
      <c r="BV121" s="926">
        <v>376193</v>
      </c>
      <c r="BW121" s="926"/>
      <c r="BX121" s="926"/>
      <c r="BY121" s="926"/>
      <c r="BZ121" s="926"/>
      <c r="CA121" s="926">
        <v>280156</v>
      </c>
      <c r="CB121" s="926"/>
      <c r="CC121" s="926"/>
      <c r="CD121" s="926"/>
      <c r="CE121" s="926"/>
      <c r="CF121" s="920">
        <v>8.1999999999999993</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625080</v>
      </c>
      <c r="DH121" s="926"/>
      <c r="DI121" s="926"/>
      <c r="DJ121" s="926"/>
      <c r="DK121" s="926"/>
      <c r="DL121" s="926">
        <v>523788</v>
      </c>
      <c r="DM121" s="926"/>
      <c r="DN121" s="926"/>
      <c r="DO121" s="926"/>
      <c r="DP121" s="926"/>
      <c r="DQ121" s="926">
        <v>390532</v>
      </c>
      <c r="DR121" s="926"/>
      <c r="DS121" s="926"/>
      <c r="DT121" s="926"/>
      <c r="DU121" s="926"/>
      <c r="DV121" s="927">
        <v>11.4</v>
      </c>
      <c r="DW121" s="927"/>
      <c r="DX121" s="927"/>
      <c r="DY121" s="927"/>
      <c r="DZ121" s="928"/>
    </row>
    <row r="122" spans="1:130" s="230" customFormat="1" ht="26.25" customHeight="1" x14ac:dyDescent="0.2">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4430203</v>
      </c>
      <c r="BR122" s="1000"/>
      <c r="BS122" s="1000"/>
      <c r="BT122" s="1000"/>
      <c r="BU122" s="1000"/>
      <c r="BV122" s="1000">
        <v>4253162</v>
      </c>
      <c r="BW122" s="1000"/>
      <c r="BX122" s="1000"/>
      <c r="BY122" s="1000"/>
      <c r="BZ122" s="1000"/>
      <c r="CA122" s="1000">
        <v>4604221</v>
      </c>
      <c r="CB122" s="1000"/>
      <c r="CC122" s="1000"/>
      <c r="CD122" s="1000"/>
      <c r="CE122" s="1000"/>
      <c r="CF122" s="1017">
        <v>134.19999999999999</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104169</v>
      </c>
      <c r="DH122" s="926"/>
      <c r="DI122" s="926"/>
      <c r="DJ122" s="926"/>
      <c r="DK122" s="926"/>
      <c r="DL122" s="926">
        <v>93437</v>
      </c>
      <c r="DM122" s="926"/>
      <c r="DN122" s="926"/>
      <c r="DO122" s="926"/>
      <c r="DP122" s="926"/>
      <c r="DQ122" s="926">
        <v>81872</v>
      </c>
      <c r="DR122" s="926"/>
      <c r="DS122" s="926"/>
      <c r="DT122" s="926"/>
      <c r="DU122" s="926"/>
      <c r="DV122" s="927">
        <v>2.4</v>
      </c>
      <c r="DW122" s="927"/>
      <c r="DX122" s="927"/>
      <c r="DY122" s="927"/>
      <c r="DZ122" s="928"/>
    </row>
    <row r="123" spans="1:130" s="230" customFormat="1" ht="26.25" customHeight="1" x14ac:dyDescent="0.2">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10728822</v>
      </c>
      <c r="BR123" s="1064"/>
      <c r="BS123" s="1064"/>
      <c r="BT123" s="1064"/>
      <c r="BU123" s="1064"/>
      <c r="BV123" s="1064">
        <v>10347129</v>
      </c>
      <c r="BW123" s="1064"/>
      <c r="BX123" s="1064"/>
      <c r="BY123" s="1064"/>
      <c r="BZ123" s="1064"/>
      <c r="CA123" s="1064">
        <v>9761065</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v>27227</v>
      </c>
      <c r="DR123" s="959"/>
      <c r="DS123" s="959"/>
      <c r="DT123" s="959"/>
      <c r="DU123" s="960"/>
      <c r="DV123" s="962">
        <v>0.8</v>
      </c>
      <c r="DW123" s="963"/>
      <c r="DX123" s="963"/>
      <c r="DY123" s="963"/>
      <c r="DZ123" s="964"/>
    </row>
    <row r="124" spans="1:130" s="230" customFormat="1" ht="26.25" customHeight="1" thickBot="1" x14ac:dyDescent="0.25">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65357</v>
      </c>
      <c r="AB128" s="1046"/>
      <c r="AC128" s="1046"/>
      <c r="AD128" s="1046"/>
      <c r="AE128" s="1047"/>
      <c r="AF128" s="1048">
        <v>50658</v>
      </c>
      <c r="AG128" s="1046"/>
      <c r="AH128" s="1046"/>
      <c r="AI128" s="1046"/>
      <c r="AJ128" s="1047"/>
      <c r="AK128" s="1048">
        <v>33308</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4075536</v>
      </c>
      <c r="AB129" s="959"/>
      <c r="AC129" s="959"/>
      <c r="AD129" s="959"/>
      <c r="AE129" s="960"/>
      <c r="AF129" s="961">
        <v>3900396</v>
      </c>
      <c r="AG129" s="959"/>
      <c r="AH129" s="959"/>
      <c r="AI129" s="959"/>
      <c r="AJ129" s="960"/>
      <c r="AK129" s="961">
        <v>3902012</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483230</v>
      </c>
      <c r="AB130" s="959"/>
      <c r="AC130" s="959"/>
      <c r="AD130" s="959"/>
      <c r="AE130" s="960"/>
      <c r="AF130" s="961">
        <v>474238</v>
      </c>
      <c r="AG130" s="959"/>
      <c r="AH130" s="959"/>
      <c r="AI130" s="959"/>
      <c r="AJ130" s="960"/>
      <c r="AK130" s="961">
        <v>470292</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11.1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3592306</v>
      </c>
      <c r="AB131" s="986"/>
      <c r="AC131" s="986"/>
      <c r="AD131" s="986"/>
      <c r="AE131" s="987"/>
      <c r="AF131" s="985">
        <v>3426158</v>
      </c>
      <c r="AG131" s="986"/>
      <c r="AH131" s="986"/>
      <c r="AI131" s="986"/>
      <c r="AJ131" s="987"/>
      <c r="AK131" s="985">
        <v>3431720</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11.92479148</v>
      </c>
      <c r="AB132" s="1097"/>
      <c r="AC132" s="1097"/>
      <c r="AD132" s="1097"/>
      <c r="AE132" s="1098"/>
      <c r="AF132" s="1099">
        <v>10.299962819999999</v>
      </c>
      <c r="AG132" s="1097"/>
      <c r="AH132" s="1097"/>
      <c r="AI132" s="1097"/>
      <c r="AJ132" s="1098"/>
      <c r="AK132" s="1099">
        <v>11.20123437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12</v>
      </c>
      <c r="AB133" s="1080"/>
      <c r="AC133" s="1080"/>
      <c r="AD133" s="1080"/>
      <c r="AE133" s="1081"/>
      <c r="AF133" s="1079">
        <v>11.3</v>
      </c>
      <c r="AG133" s="1080"/>
      <c r="AH133" s="1080"/>
      <c r="AI133" s="1080"/>
      <c r="AJ133" s="1081"/>
      <c r="AK133" s="1079">
        <v>11.1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TzpH12/gkn2erUaSUHfGdqXKghdd9RiSE0jeTxFRo3GeZlmau6U9WGAVXdh9dWih73CrCk3Yxvb5kRYqUzchA==" saltValue="AJQqs6FuRx+sGMs0kQpO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sGvMvacXdken4IktbLOX/o0lDYTJSRkVQYnY6t7nWyZBHOBNmnpl3swb2eUIEc7LO6uJOEBhjZ5M5gKie2D/A==" saltValue="DBiL4pekO4PD+4reQdiF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31qT+XGgxNJHiWdaDikrNRDLAkeneFI6GhE9HnctPNXk8DlGAyj+PN+iPtjDKALDOMazXDVDBFpwsBG0bkNQA==" saltValue="Jzs3WYbqVUOulIGAny2E5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1333172</v>
      </c>
      <c r="AP9" s="281">
        <v>191328</v>
      </c>
      <c r="AQ9" s="282">
        <v>143407</v>
      </c>
      <c r="AR9" s="283">
        <v>33.4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12407</v>
      </c>
      <c r="AP10" s="284">
        <v>1781</v>
      </c>
      <c r="AQ10" s="285">
        <v>20271</v>
      </c>
      <c r="AR10" s="286">
        <v>-91.2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1412</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49236</v>
      </c>
      <c r="AP13" s="284">
        <v>7066</v>
      </c>
      <c r="AQ13" s="285">
        <v>5234</v>
      </c>
      <c r="AR13" s="286">
        <v>35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46865</v>
      </c>
      <c r="AP14" s="284">
        <v>6726</v>
      </c>
      <c r="AQ14" s="285">
        <v>3337</v>
      </c>
      <c r="AR14" s="286">
        <v>101.6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-102712</v>
      </c>
      <c r="AP15" s="284">
        <v>-14741</v>
      </c>
      <c r="AQ15" s="285">
        <v>-9830</v>
      </c>
      <c r="AR15" s="286">
        <v>50</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1338968</v>
      </c>
      <c r="AP16" s="284">
        <v>192160</v>
      </c>
      <c r="AQ16" s="285">
        <v>163831</v>
      </c>
      <c r="AR16" s="286">
        <v>17.3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23.39</v>
      </c>
      <c r="AP21" s="298">
        <v>14.18</v>
      </c>
      <c r="AQ21" s="299">
        <v>9.2100000000000009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87.1</v>
      </c>
      <c r="AP22" s="303">
        <v>95.4</v>
      </c>
      <c r="AQ22" s="304">
        <v>-8.3000000000000007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723449</v>
      </c>
      <c r="AP32" s="312">
        <v>103824</v>
      </c>
      <c r="AQ32" s="313">
        <v>86321</v>
      </c>
      <c r="AR32" s="314">
        <v>20.3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133030</v>
      </c>
      <c r="AP35" s="312">
        <v>19092</v>
      </c>
      <c r="AQ35" s="313">
        <v>18581</v>
      </c>
      <c r="AR35" s="314">
        <v>2.8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31516</v>
      </c>
      <c r="AP36" s="312">
        <v>4523</v>
      </c>
      <c r="AQ36" s="313">
        <v>4521</v>
      </c>
      <c r="AR36" s="314">
        <v>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983</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20</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-33308</v>
      </c>
      <c r="AP39" s="312">
        <v>-4780</v>
      </c>
      <c r="AQ39" s="313">
        <v>-4212</v>
      </c>
      <c r="AR39" s="314">
        <v>13.5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-470292</v>
      </c>
      <c r="AP40" s="312">
        <v>-67493</v>
      </c>
      <c r="AQ40" s="313">
        <v>-70783</v>
      </c>
      <c r="AR40" s="314">
        <v>-4.5999999999999996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384395</v>
      </c>
      <c r="AP41" s="312">
        <v>55166</v>
      </c>
      <c r="AQ41" s="313">
        <v>35432</v>
      </c>
      <c r="AR41" s="314">
        <v>55.7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1335905</v>
      </c>
      <c r="AN51" s="334">
        <v>182351</v>
      </c>
      <c r="AO51" s="335">
        <v>-2.1</v>
      </c>
      <c r="AP51" s="336">
        <v>145139</v>
      </c>
      <c r="AQ51" s="337">
        <v>19.5</v>
      </c>
      <c r="AR51" s="338">
        <v>-21.6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1057509</v>
      </c>
      <c r="AN52" s="342">
        <v>144350</v>
      </c>
      <c r="AO52" s="343">
        <v>5.4</v>
      </c>
      <c r="AP52" s="344">
        <v>83762</v>
      </c>
      <c r="AQ52" s="345">
        <v>33.1</v>
      </c>
      <c r="AR52" s="346">
        <v>-27.7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1742784</v>
      </c>
      <c r="AN53" s="334">
        <v>241249</v>
      </c>
      <c r="AO53" s="335">
        <v>32.299999999999997</v>
      </c>
      <c r="AP53" s="336">
        <v>125391</v>
      </c>
      <c r="AQ53" s="337">
        <v>-13.6</v>
      </c>
      <c r="AR53" s="338">
        <v>45.9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926458</v>
      </c>
      <c r="AN54" s="342">
        <v>128247</v>
      </c>
      <c r="AO54" s="343">
        <v>-11.2</v>
      </c>
      <c r="AP54" s="344">
        <v>68516</v>
      </c>
      <c r="AQ54" s="345">
        <v>-18.2</v>
      </c>
      <c r="AR54" s="346">
        <v>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1582391</v>
      </c>
      <c r="AN55" s="334">
        <v>221996</v>
      </c>
      <c r="AO55" s="335">
        <v>-8</v>
      </c>
      <c r="AP55" s="336">
        <v>138402</v>
      </c>
      <c r="AQ55" s="337">
        <v>10.4</v>
      </c>
      <c r="AR55" s="338">
        <v>-18.399999999999999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1116784</v>
      </c>
      <c r="AN56" s="342">
        <v>156676</v>
      </c>
      <c r="AO56" s="343">
        <v>22.2</v>
      </c>
      <c r="AP56" s="344">
        <v>70652</v>
      </c>
      <c r="AQ56" s="345">
        <v>3.1</v>
      </c>
      <c r="AR56" s="346">
        <v>19.100000000000001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2576626</v>
      </c>
      <c r="AN57" s="334">
        <v>365323</v>
      </c>
      <c r="AO57" s="335">
        <v>64.599999999999994</v>
      </c>
      <c r="AP57" s="336">
        <v>146367</v>
      </c>
      <c r="AQ57" s="337">
        <v>5.8</v>
      </c>
      <c r="AR57" s="338">
        <v>58.8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1061165</v>
      </c>
      <c r="AN58" s="342">
        <v>150456</v>
      </c>
      <c r="AO58" s="343">
        <v>-4</v>
      </c>
      <c r="AP58" s="344">
        <v>79441</v>
      </c>
      <c r="AQ58" s="345">
        <v>12.4</v>
      </c>
      <c r="AR58" s="346">
        <v>-16.399999999999999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3811191</v>
      </c>
      <c r="AN59" s="334">
        <v>546956</v>
      </c>
      <c r="AO59" s="335">
        <v>49.7</v>
      </c>
      <c r="AP59" s="336">
        <v>165181</v>
      </c>
      <c r="AQ59" s="337">
        <v>12.9</v>
      </c>
      <c r="AR59" s="338">
        <v>36.799999999999997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1986087</v>
      </c>
      <c r="AN60" s="342">
        <v>285030</v>
      </c>
      <c r="AO60" s="343">
        <v>89.4</v>
      </c>
      <c r="AP60" s="344">
        <v>82246</v>
      </c>
      <c r="AQ60" s="345">
        <v>3.5</v>
      </c>
      <c r="AR60" s="346">
        <v>85.9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2209779</v>
      </c>
      <c r="AN61" s="349">
        <v>311575</v>
      </c>
      <c r="AO61" s="350">
        <v>27.3</v>
      </c>
      <c r="AP61" s="351">
        <v>144096</v>
      </c>
      <c r="AQ61" s="352">
        <v>7</v>
      </c>
      <c r="AR61" s="338">
        <v>20.3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1229601</v>
      </c>
      <c r="AN62" s="342">
        <v>172952</v>
      </c>
      <c r="AO62" s="343">
        <v>20.399999999999999</v>
      </c>
      <c r="AP62" s="344">
        <v>76923</v>
      </c>
      <c r="AQ62" s="345">
        <v>6.8</v>
      </c>
      <c r="AR62" s="346">
        <v>13.6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MUoRHseoll4mhrkn+gphLMORSS+nQFqk5C86mIxHS8qodXNgqvHz/tu9XU+mL1YskDeWmJCLEoFLHTSEkkhcw==" saltValue="mhz9Y/b8c7yA70JTmLIY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91HwFhGLcmqNP8zwUqHTJP6+7w1vuCuXDb3pLPPjyasTWjUaz7MK/Rk2i5uLKdQudC9uw0OQv3FPKf9I/tBAuA==" saltValue="EsvCwiaz5wgqq+mcY7cX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view="pageBreakPreview" zoomScale="70" zoomScaleNormal="90" zoomScaleSheetLayoutView="70"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RNNfScBLmI1Gl3NHmJHtVErhjyYtcUS4HKYEVFGNEHjGpYZmYRrW/sVOAhttBMk0wMxDAZxiGoLDVgWpTw3VVA==" saltValue="tFM3JDysanKNF+AlR7KQ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8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36.75</v>
      </c>
      <c r="G47" s="12">
        <v>34.92</v>
      </c>
      <c r="H47" s="12">
        <v>31.9</v>
      </c>
      <c r="I47" s="12">
        <v>33.33</v>
      </c>
      <c r="J47" s="13">
        <v>33.32</v>
      </c>
    </row>
    <row r="48" spans="2:10" ht="57.75" customHeight="1" x14ac:dyDescent="0.2">
      <c r="B48" s="14"/>
      <c r="C48" s="1141" t="s">
        <v>4</v>
      </c>
      <c r="D48" s="1141"/>
      <c r="E48" s="1142"/>
      <c r="F48" s="15">
        <v>2.2799999999999998</v>
      </c>
      <c r="G48" s="16">
        <v>4.51</v>
      </c>
      <c r="H48" s="16">
        <v>3.79</v>
      </c>
      <c r="I48" s="16">
        <v>2.2200000000000002</v>
      </c>
      <c r="J48" s="17">
        <v>7.26</v>
      </c>
    </row>
    <row r="49" spans="2:10" ht="57.75" customHeight="1" thickBot="1" x14ac:dyDescent="0.25">
      <c r="B49" s="18"/>
      <c r="C49" s="1143" t="s">
        <v>5</v>
      </c>
      <c r="D49" s="1143"/>
      <c r="E49" s="1144"/>
      <c r="F49" s="19" t="s">
        <v>531</v>
      </c>
      <c r="G49" s="20">
        <v>2.23</v>
      </c>
      <c r="H49" s="20" t="s">
        <v>532</v>
      </c>
      <c r="I49" s="20" t="s">
        <v>533</v>
      </c>
      <c r="J49" s="21">
        <v>5.04</v>
      </c>
    </row>
    <row r="50" spans="2:10" ht="13.2" x14ac:dyDescent="0.2"/>
  </sheetData>
  <sheetProtection algorithmName="SHA-512" hashValue="XbTca0zalKqisQA1lqqzEP3Tz+jQa02HdHbefyEo30p+kdPuVTYX2YYA+ER96ocF8k7aS8E+3Ki0MVz4gQYzUw==" saltValue="rQq1pZ/gnBPXwJIE5NsU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534</v>
      </c>
      <c r="D34" s="1151"/>
      <c r="E34" s="1152"/>
      <c r="F34" s="32">
        <v>13.3</v>
      </c>
      <c r="G34" s="33">
        <v>13.26</v>
      </c>
      <c r="H34" s="33">
        <v>11.92</v>
      </c>
      <c r="I34" s="33">
        <v>13.45</v>
      </c>
      <c r="J34" s="34">
        <v>14.2</v>
      </c>
      <c r="K34" s="22"/>
      <c r="L34" s="22"/>
      <c r="M34" s="22"/>
      <c r="N34" s="22"/>
      <c r="O34" s="22"/>
      <c r="P34" s="22"/>
    </row>
    <row r="35" spans="1:16" ht="39" customHeight="1" x14ac:dyDescent="0.2">
      <c r="A35" s="22"/>
      <c r="B35" s="35"/>
      <c r="C35" s="1145" t="s">
        <v>535</v>
      </c>
      <c r="D35" s="1146"/>
      <c r="E35" s="1147"/>
      <c r="F35" s="36">
        <v>2.27</v>
      </c>
      <c r="G35" s="37">
        <v>4.51</v>
      </c>
      <c r="H35" s="37">
        <v>3.79</v>
      </c>
      <c r="I35" s="37">
        <v>2.2200000000000002</v>
      </c>
      <c r="J35" s="38">
        <v>7.26</v>
      </c>
      <c r="K35" s="22"/>
      <c r="L35" s="22"/>
      <c r="M35" s="22"/>
      <c r="N35" s="22"/>
      <c r="O35" s="22"/>
      <c r="P35" s="22"/>
    </row>
    <row r="36" spans="1:16" ht="39" customHeight="1" x14ac:dyDescent="0.2">
      <c r="A36" s="22"/>
      <c r="B36" s="35"/>
      <c r="C36" s="1145" t="s">
        <v>536</v>
      </c>
      <c r="D36" s="1146"/>
      <c r="E36" s="1147"/>
      <c r="F36" s="36">
        <v>3.88</v>
      </c>
      <c r="G36" s="37">
        <v>3.89</v>
      </c>
      <c r="H36" s="37">
        <v>0.64</v>
      </c>
      <c r="I36" s="37">
        <v>3.91</v>
      </c>
      <c r="J36" s="38">
        <v>4.66</v>
      </c>
      <c r="K36" s="22"/>
      <c r="L36" s="22"/>
      <c r="M36" s="22"/>
      <c r="N36" s="22"/>
      <c r="O36" s="22"/>
      <c r="P36" s="22"/>
    </row>
    <row r="37" spans="1:16" ht="39" customHeight="1" x14ac:dyDescent="0.2">
      <c r="A37" s="22"/>
      <c r="B37" s="35"/>
      <c r="C37" s="1145" t="s">
        <v>537</v>
      </c>
      <c r="D37" s="1146"/>
      <c r="E37" s="1147"/>
      <c r="F37" s="36">
        <v>0.97</v>
      </c>
      <c r="G37" s="37">
        <v>0.55000000000000004</v>
      </c>
      <c r="H37" s="37">
        <v>0.46</v>
      </c>
      <c r="I37" s="37">
        <v>1.27</v>
      </c>
      <c r="J37" s="38">
        <v>1.85</v>
      </c>
      <c r="K37" s="22"/>
      <c r="L37" s="22"/>
      <c r="M37" s="22"/>
      <c r="N37" s="22"/>
      <c r="O37" s="22"/>
      <c r="P37" s="22"/>
    </row>
    <row r="38" spans="1:16" ht="39" customHeight="1" x14ac:dyDescent="0.2">
      <c r="A38" s="22"/>
      <c r="B38" s="35"/>
      <c r="C38" s="1145" t="s">
        <v>538</v>
      </c>
      <c r="D38" s="1146"/>
      <c r="E38" s="1147"/>
      <c r="F38" s="36" t="s">
        <v>487</v>
      </c>
      <c r="G38" s="37">
        <v>1.36</v>
      </c>
      <c r="H38" s="37">
        <v>1.19</v>
      </c>
      <c r="I38" s="37">
        <v>1.2</v>
      </c>
      <c r="J38" s="38">
        <v>1.18</v>
      </c>
      <c r="K38" s="22"/>
      <c r="L38" s="22"/>
      <c r="M38" s="22"/>
      <c r="N38" s="22"/>
      <c r="O38" s="22"/>
      <c r="P38" s="22"/>
    </row>
    <row r="39" spans="1:16" ht="39" customHeight="1" x14ac:dyDescent="0.2">
      <c r="A39" s="22"/>
      <c r="B39" s="35"/>
      <c r="C39" s="1145" t="s">
        <v>539</v>
      </c>
      <c r="D39" s="1146"/>
      <c r="E39" s="1147"/>
      <c r="F39" s="36">
        <v>1.22</v>
      </c>
      <c r="G39" s="37">
        <v>0.99</v>
      </c>
      <c r="H39" s="37">
        <v>1.17</v>
      </c>
      <c r="I39" s="37">
        <v>1.54</v>
      </c>
      <c r="J39" s="38">
        <v>1</v>
      </c>
      <c r="K39" s="22"/>
      <c r="L39" s="22"/>
      <c r="M39" s="22"/>
      <c r="N39" s="22"/>
      <c r="O39" s="22"/>
      <c r="P39" s="22"/>
    </row>
    <row r="40" spans="1:16" ht="39" customHeight="1" x14ac:dyDescent="0.2">
      <c r="A40" s="22"/>
      <c r="B40" s="35"/>
      <c r="C40" s="1145" t="s">
        <v>540</v>
      </c>
      <c r="D40" s="1146"/>
      <c r="E40" s="1147"/>
      <c r="F40" s="36">
        <v>1.06</v>
      </c>
      <c r="G40" s="37">
        <v>1.47</v>
      </c>
      <c r="H40" s="37">
        <v>0.21</v>
      </c>
      <c r="I40" s="37" t="s">
        <v>541</v>
      </c>
      <c r="J40" s="38">
        <v>0.67</v>
      </c>
      <c r="K40" s="22"/>
      <c r="L40" s="22"/>
      <c r="M40" s="22"/>
      <c r="N40" s="22"/>
      <c r="O40" s="22"/>
      <c r="P40" s="22"/>
    </row>
    <row r="41" spans="1:16" ht="39" customHeight="1" x14ac:dyDescent="0.2">
      <c r="A41" s="22"/>
      <c r="B41" s="35"/>
      <c r="C41" s="1145" t="s">
        <v>542</v>
      </c>
      <c r="D41" s="1146"/>
      <c r="E41" s="1147"/>
      <c r="F41" s="36">
        <v>0</v>
      </c>
      <c r="G41" s="37">
        <v>0</v>
      </c>
      <c r="H41" s="37">
        <v>0</v>
      </c>
      <c r="I41" s="37">
        <v>0</v>
      </c>
      <c r="J41" s="38">
        <v>0</v>
      </c>
      <c r="K41" s="22"/>
      <c r="L41" s="22"/>
      <c r="M41" s="22"/>
      <c r="N41" s="22"/>
      <c r="O41" s="22"/>
      <c r="P41" s="22"/>
    </row>
    <row r="42" spans="1:16" ht="39" customHeight="1" x14ac:dyDescent="0.2">
      <c r="A42" s="22"/>
      <c r="B42" s="39"/>
      <c r="C42" s="1145" t="s">
        <v>543</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544</v>
      </c>
      <c r="D43" s="1149"/>
      <c r="E43" s="1150"/>
      <c r="F43" s="41">
        <v>1.73</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M15KF6IbDtSqdtabj8H4bXSIkdPZxwY/05/0NzuHEN/uiqmA76AgnP7FHChpxgOIdyPqGbJqmkWhxJ/O3g7nw==" saltValue="hbDrNHOqc9mEy0FRrkdh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736</v>
      </c>
      <c r="L45" s="60">
        <v>726</v>
      </c>
      <c r="M45" s="60">
        <v>710</v>
      </c>
      <c r="N45" s="60">
        <v>709</v>
      </c>
      <c r="O45" s="61">
        <v>723</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137</v>
      </c>
      <c r="L48" s="64">
        <v>150</v>
      </c>
      <c r="M48" s="64">
        <v>236</v>
      </c>
      <c r="N48" s="64">
        <v>137</v>
      </c>
      <c r="O48" s="65">
        <v>133</v>
      </c>
      <c r="P48" s="48"/>
      <c r="Q48" s="48"/>
      <c r="R48" s="48"/>
      <c r="S48" s="48"/>
      <c r="T48" s="48"/>
      <c r="U48" s="48"/>
    </row>
    <row r="49" spans="1:21" ht="30.75" customHeight="1" x14ac:dyDescent="0.2">
      <c r="A49" s="48"/>
      <c r="B49" s="1155"/>
      <c r="C49" s="1156"/>
      <c r="D49" s="62"/>
      <c r="E49" s="1161" t="s">
        <v>14</v>
      </c>
      <c r="F49" s="1161"/>
      <c r="G49" s="1161"/>
      <c r="H49" s="1161"/>
      <c r="I49" s="1161"/>
      <c r="J49" s="1162"/>
      <c r="K49" s="63">
        <v>55</v>
      </c>
      <c r="L49" s="64">
        <v>50</v>
      </c>
      <c r="M49" s="64">
        <v>31</v>
      </c>
      <c r="N49" s="64">
        <v>32</v>
      </c>
      <c r="O49" s="65">
        <v>32</v>
      </c>
      <c r="P49" s="48"/>
      <c r="Q49" s="48"/>
      <c r="R49" s="48"/>
      <c r="S49" s="48"/>
      <c r="T49" s="48"/>
      <c r="U49" s="48"/>
    </row>
    <row r="50" spans="1:21" ht="30.75" customHeight="1" x14ac:dyDescent="0.2">
      <c r="A50" s="48"/>
      <c r="B50" s="1155"/>
      <c r="C50" s="1156"/>
      <c r="D50" s="62"/>
      <c r="E50" s="1161" t="s">
        <v>15</v>
      </c>
      <c r="F50" s="1161"/>
      <c r="G50" s="1161"/>
      <c r="H50" s="1161"/>
      <c r="I50" s="1161"/>
      <c r="J50" s="1162"/>
      <c r="K50" s="63">
        <v>16</v>
      </c>
      <c r="L50" s="64">
        <v>16</v>
      </c>
      <c r="M50" s="64" t="s">
        <v>487</v>
      </c>
      <c r="N50" s="64" t="s">
        <v>487</v>
      </c>
      <c r="O50" s="65" t="s">
        <v>487</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566</v>
      </c>
      <c r="L52" s="64">
        <v>559</v>
      </c>
      <c r="M52" s="64">
        <v>548</v>
      </c>
      <c r="N52" s="64">
        <v>525</v>
      </c>
      <c r="O52" s="65">
        <v>503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378</v>
      </c>
      <c r="L53" s="69">
        <v>383</v>
      </c>
      <c r="M53" s="69">
        <v>429</v>
      </c>
      <c r="N53" s="69">
        <v>353</v>
      </c>
      <c r="O53" s="70">
        <v>385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gTDNILEhTWldwsvf6xrmzd8ABA2PKMqKPc2EHHsy7dQiB/rPdj3v6Rr1ZV2wNtyLDMD71zG4X3stf+F8Yc1Xw==" saltValue="DlzJiQbUIicZF3uPZBm5A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6454</v>
      </c>
      <c r="J41" s="356">
        <v>6465</v>
      </c>
      <c r="K41" s="356">
        <v>6266</v>
      </c>
      <c r="L41" s="356">
        <v>5917</v>
      </c>
      <c r="M41" s="357">
        <v>6294</v>
      </c>
    </row>
    <row r="42" spans="2:13" ht="27.75" customHeight="1" x14ac:dyDescent="0.2">
      <c r="B42" s="1186"/>
      <c r="C42" s="1187"/>
      <c r="D42" s="106"/>
      <c r="E42" s="1192" t="s">
        <v>32</v>
      </c>
      <c r="F42" s="1192"/>
      <c r="G42" s="1192"/>
      <c r="H42" s="1193"/>
      <c r="I42" s="358">
        <v>16</v>
      </c>
      <c r="J42" s="359" t="s">
        <v>487</v>
      </c>
      <c r="K42" s="359" t="s">
        <v>487</v>
      </c>
      <c r="L42" s="359" t="s">
        <v>487</v>
      </c>
      <c r="M42" s="360" t="s">
        <v>487</v>
      </c>
    </row>
    <row r="43" spans="2:13" ht="27.75" customHeight="1" x14ac:dyDescent="0.2">
      <c r="B43" s="1186"/>
      <c r="C43" s="1187"/>
      <c r="D43" s="106"/>
      <c r="E43" s="1192" t="s">
        <v>33</v>
      </c>
      <c r="F43" s="1192"/>
      <c r="G43" s="1192"/>
      <c r="H43" s="1193"/>
      <c r="I43" s="358">
        <v>1171</v>
      </c>
      <c r="J43" s="359">
        <v>1191</v>
      </c>
      <c r="K43" s="359">
        <v>1643</v>
      </c>
      <c r="L43" s="359">
        <v>1495</v>
      </c>
      <c r="M43" s="360">
        <v>1248</v>
      </c>
    </row>
    <row r="44" spans="2:13" ht="27.75" customHeight="1" x14ac:dyDescent="0.2">
      <c r="B44" s="1186"/>
      <c r="C44" s="1187"/>
      <c r="D44" s="106"/>
      <c r="E44" s="1192" t="s">
        <v>34</v>
      </c>
      <c r="F44" s="1192"/>
      <c r="G44" s="1192"/>
      <c r="H44" s="1193"/>
      <c r="I44" s="358">
        <v>237</v>
      </c>
      <c r="J44" s="359">
        <v>189</v>
      </c>
      <c r="K44" s="359">
        <v>160</v>
      </c>
      <c r="L44" s="359">
        <v>130</v>
      </c>
      <c r="M44" s="360">
        <v>99</v>
      </c>
    </row>
    <row r="45" spans="2:13" ht="27.75" customHeight="1" x14ac:dyDescent="0.2">
      <c r="B45" s="1186"/>
      <c r="C45" s="1187"/>
      <c r="D45" s="106"/>
      <c r="E45" s="1192" t="s">
        <v>35</v>
      </c>
      <c r="F45" s="1192"/>
      <c r="G45" s="1192"/>
      <c r="H45" s="1193"/>
      <c r="I45" s="358">
        <v>1228</v>
      </c>
      <c r="J45" s="359">
        <v>1299</v>
      </c>
      <c r="K45" s="359">
        <v>1240</v>
      </c>
      <c r="L45" s="359">
        <v>1077</v>
      </c>
      <c r="M45" s="360">
        <v>1059</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3840</v>
      </c>
      <c r="J50" s="359">
        <v>4901</v>
      </c>
      <c r="K50" s="359">
        <v>5828</v>
      </c>
      <c r="L50" s="359">
        <v>5718</v>
      </c>
      <c r="M50" s="360">
        <v>4877</v>
      </c>
    </row>
    <row r="51" spans="2:13" ht="27.75" customHeight="1" x14ac:dyDescent="0.2">
      <c r="B51" s="1186"/>
      <c r="C51" s="1187"/>
      <c r="D51" s="106"/>
      <c r="E51" s="1192" t="s">
        <v>42</v>
      </c>
      <c r="F51" s="1192"/>
      <c r="G51" s="1192"/>
      <c r="H51" s="1193"/>
      <c r="I51" s="358">
        <v>570</v>
      </c>
      <c r="J51" s="359">
        <v>489</v>
      </c>
      <c r="K51" s="359">
        <v>470</v>
      </c>
      <c r="L51" s="359">
        <v>376</v>
      </c>
      <c r="M51" s="360">
        <v>280</v>
      </c>
    </row>
    <row r="52" spans="2:13" ht="27.75" customHeight="1" x14ac:dyDescent="0.2">
      <c r="B52" s="1188"/>
      <c r="C52" s="1189"/>
      <c r="D52" s="106"/>
      <c r="E52" s="1192" t="s">
        <v>43</v>
      </c>
      <c r="F52" s="1192"/>
      <c r="G52" s="1192"/>
      <c r="H52" s="1193"/>
      <c r="I52" s="358">
        <v>4490</v>
      </c>
      <c r="J52" s="359">
        <v>4483</v>
      </c>
      <c r="K52" s="359">
        <v>4430</v>
      </c>
      <c r="L52" s="359">
        <v>4253</v>
      </c>
      <c r="M52" s="360">
        <v>4604</v>
      </c>
    </row>
    <row r="53" spans="2:13" ht="27.75" customHeight="1" thickBot="1" x14ac:dyDescent="0.25">
      <c r="B53" s="1199" t="s">
        <v>19</v>
      </c>
      <c r="C53" s="1200"/>
      <c r="D53" s="110"/>
      <c r="E53" s="1201" t="s">
        <v>44</v>
      </c>
      <c r="F53" s="1201"/>
      <c r="G53" s="1201"/>
      <c r="H53" s="1202"/>
      <c r="I53" s="361">
        <v>205</v>
      </c>
      <c r="J53" s="362">
        <v>-730</v>
      </c>
      <c r="K53" s="362">
        <v>-1420</v>
      </c>
      <c r="L53" s="362">
        <v>-1729</v>
      </c>
      <c r="M53" s="363">
        <v>-1061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Sh/p3xE6odvAez2y1LAP9kDksm4TfZfwvOOuqPKuC6B0NKLEqUyHH2LtR/IQi+7micV1WKnnpxCwdBn8RPIYbQ==" saltValue="I7TV9YQWg1Kr6cIWRFMT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1" t="s">
        <v>46</v>
      </c>
      <c r="D55" s="1211"/>
      <c r="E55" s="1212"/>
      <c r="F55" s="122">
        <v>1300</v>
      </c>
      <c r="G55" s="122">
        <v>1300</v>
      </c>
      <c r="H55" s="123">
        <v>1300</v>
      </c>
    </row>
    <row r="56" spans="2:8" ht="52.5" customHeight="1" x14ac:dyDescent="0.2">
      <c r="B56" s="124"/>
      <c r="C56" s="1213" t="s">
        <v>47</v>
      </c>
      <c r="D56" s="1213"/>
      <c r="E56" s="1214"/>
      <c r="F56" s="125">
        <v>300</v>
      </c>
      <c r="G56" s="125">
        <v>300</v>
      </c>
      <c r="H56" s="126">
        <v>300</v>
      </c>
    </row>
    <row r="57" spans="2:8" ht="53.25" customHeight="1" x14ac:dyDescent="0.2">
      <c r="B57" s="124"/>
      <c r="C57" s="1215" t="s">
        <v>48</v>
      </c>
      <c r="D57" s="1215"/>
      <c r="E57" s="1216"/>
      <c r="F57" s="127">
        <v>3837</v>
      </c>
      <c r="G57" s="127">
        <v>3711</v>
      </c>
      <c r="H57" s="128">
        <v>2866</v>
      </c>
    </row>
    <row r="58" spans="2:8" ht="45.75" customHeight="1" x14ac:dyDescent="0.2">
      <c r="B58" s="129"/>
      <c r="C58" s="1203" t="s">
        <v>558</v>
      </c>
      <c r="D58" s="1204"/>
      <c r="E58" s="1205"/>
      <c r="F58" s="130">
        <v>2301</v>
      </c>
      <c r="G58" s="130">
        <v>2105</v>
      </c>
      <c r="H58" s="131">
        <v>1495</v>
      </c>
    </row>
    <row r="59" spans="2:8" ht="45.75" customHeight="1" x14ac:dyDescent="0.2">
      <c r="B59" s="129"/>
      <c r="C59" s="1203" t="s">
        <v>559</v>
      </c>
      <c r="D59" s="1204"/>
      <c r="E59" s="1205"/>
      <c r="F59" s="130">
        <v>760</v>
      </c>
      <c r="G59" s="130">
        <v>714</v>
      </c>
      <c r="H59" s="131">
        <v>479</v>
      </c>
    </row>
    <row r="60" spans="2:8" ht="45.75" customHeight="1" x14ac:dyDescent="0.2">
      <c r="B60" s="129"/>
      <c r="C60" s="1203" t="s">
        <v>560</v>
      </c>
      <c r="D60" s="1204"/>
      <c r="E60" s="1205"/>
      <c r="F60" s="130">
        <v>283</v>
      </c>
      <c r="G60" s="130">
        <v>400</v>
      </c>
      <c r="H60" s="131">
        <v>400</v>
      </c>
    </row>
    <row r="61" spans="2:8" ht="45.75" customHeight="1" x14ac:dyDescent="0.2">
      <c r="B61" s="129"/>
      <c r="C61" s="1203" t="s">
        <v>561</v>
      </c>
      <c r="D61" s="1204"/>
      <c r="E61" s="1205"/>
      <c r="F61" s="130">
        <v>300</v>
      </c>
      <c r="G61" s="130">
        <v>300</v>
      </c>
      <c r="H61" s="131">
        <v>300</v>
      </c>
    </row>
    <row r="62" spans="2:8" ht="45.75" customHeight="1" thickBot="1" x14ac:dyDescent="0.25">
      <c r="B62" s="132"/>
      <c r="C62" s="1206" t="s">
        <v>562</v>
      </c>
      <c r="D62" s="1207"/>
      <c r="E62" s="1208"/>
      <c r="F62" s="133">
        <v>172</v>
      </c>
      <c r="G62" s="133">
        <v>172</v>
      </c>
      <c r="H62" s="134">
        <v>172</v>
      </c>
    </row>
    <row r="63" spans="2:8" ht="52.5" customHeight="1" thickBot="1" x14ac:dyDescent="0.25">
      <c r="B63" s="135"/>
      <c r="C63" s="1209" t="s">
        <v>49</v>
      </c>
      <c r="D63" s="1209"/>
      <c r="E63" s="1210"/>
      <c r="F63" s="136">
        <v>5437</v>
      </c>
      <c r="G63" s="136">
        <v>5311</v>
      </c>
      <c r="H63" s="137">
        <v>4466</v>
      </c>
    </row>
    <row r="64" spans="2:8" ht="13.2" x14ac:dyDescent="0.2"/>
  </sheetData>
  <sheetProtection algorithmName="SHA-512" hashValue="MR84jugspFaIihX8LirIneTPhAgwmBhwekiAYhVhjOtSjDC/pVAaegla5PZyZc3K19ra6F8bMqDBnThA8H56Vw==" saltValue="0q8p8se6q1T9PokLk0Bh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182351</v>
      </c>
      <c r="E3" s="156"/>
      <c r="F3" s="157">
        <v>145139</v>
      </c>
      <c r="G3" s="158"/>
      <c r="H3" s="159"/>
    </row>
    <row r="4" spans="1:8" x14ac:dyDescent="0.2">
      <c r="A4" s="160"/>
      <c r="B4" s="161"/>
      <c r="C4" s="162"/>
      <c r="D4" s="163">
        <v>144350</v>
      </c>
      <c r="E4" s="164"/>
      <c r="F4" s="165">
        <v>83762</v>
      </c>
      <c r="G4" s="166"/>
      <c r="H4" s="167"/>
    </row>
    <row r="5" spans="1:8" x14ac:dyDescent="0.2">
      <c r="A5" s="148" t="s">
        <v>520</v>
      </c>
      <c r="B5" s="153"/>
      <c r="C5" s="154"/>
      <c r="D5" s="155">
        <v>241249</v>
      </c>
      <c r="E5" s="156"/>
      <c r="F5" s="157">
        <v>125391</v>
      </c>
      <c r="G5" s="158"/>
      <c r="H5" s="159"/>
    </row>
    <row r="6" spans="1:8" x14ac:dyDescent="0.2">
      <c r="A6" s="160"/>
      <c r="B6" s="161"/>
      <c r="C6" s="162"/>
      <c r="D6" s="163">
        <v>128247</v>
      </c>
      <c r="E6" s="164"/>
      <c r="F6" s="165">
        <v>68516</v>
      </c>
      <c r="G6" s="166"/>
      <c r="H6" s="167"/>
    </row>
    <row r="7" spans="1:8" x14ac:dyDescent="0.2">
      <c r="A7" s="148" t="s">
        <v>521</v>
      </c>
      <c r="B7" s="153"/>
      <c r="C7" s="154"/>
      <c r="D7" s="155">
        <v>221996</v>
      </c>
      <c r="E7" s="156"/>
      <c r="F7" s="157">
        <v>138402</v>
      </c>
      <c r="G7" s="158"/>
      <c r="H7" s="159"/>
    </row>
    <row r="8" spans="1:8" x14ac:dyDescent="0.2">
      <c r="A8" s="160"/>
      <c r="B8" s="161"/>
      <c r="C8" s="162"/>
      <c r="D8" s="163">
        <v>156676</v>
      </c>
      <c r="E8" s="164"/>
      <c r="F8" s="165">
        <v>70652</v>
      </c>
      <c r="G8" s="166"/>
      <c r="H8" s="167"/>
    </row>
    <row r="9" spans="1:8" x14ac:dyDescent="0.2">
      <c r="A9" s="148" t="s">
        <v>522</v>
      </c>
      <c r="B9" s="153"/>
      <c r="C9" s="154"/>
      <c r="D9" s="155">
        <v>365323</v>
      </c>
      <c r="E9" s="156"/>
      <c r="F9" s="157">
        <v>146367</v>
      </c>
      <c r="G9" s="158"/>
      <c r="H9" s="159"/>
    </row>
    <row r="10" spans="1:8" x14ac:dyDescent="0.2">
      <c r="A10" s="160"/>
      <c r="B10" s="161"/>
      <c r="C10" s="162"/>
      <c r="D10" s="163">
        <v>150456</v>
      </c>
      <c r="E10" s="164"/>
      <c r="F10" s="165">
        <v>79441</v>
      </c>
      <c r="G10" s="166"/>
      <c r="H10" s="167"/>
    </row>
    <row r="11" spans="1:8" x14ac:dyDescent="0.2">
      <c r="A11" s="148" t="s">
        <v>523</v>
      </c>
      <c r="B11" s="153"/>
      <c r="C11" s="154"/>
      <c r="D11" s="155">
        <v>546956</v>
      </c>
      <c r="E11" s="156"/>
      <c r="F11" s="157">
        <v>165181</v>
      </c>
      <c r="G11" s="158"/>
      <c r="H11" s="159"/>
    </row>
    <row r="12" spans="1:8" x14ac:dyDescent="0.2">
      <c r="A12" s="160"/>
      <c r="B12" s="161"/>
      <c r="C12" s="168"/>
      <c r="D12" s="163">
        <v>285030</v>
      </c>
      <c r="E12" s="164"/>
      <c r="F12" s="165">
        <v>82246</v>
      </c>
      <c r="G12" s="166"/>
      <c r="H12" s="167"/>
    </row>
    <row r="13" spans="1:8" x14ac:dyDescent="0.2">
      <c r="A13" s="148"/>
      <c r="B13" s="153"/>
      <c r="C13" s="169"/>
      <c r="D13" s="170">
        <v>311575</v>
      </c>
      <c r="E13" s="171"/>
      <c r="F13" s="172">
        <v>144096</v>
      </c>
      <c r="G13" s="173"/>
      <c r="H13" s="159"/>
    </row>
    <row r="14" spans="1:8" x14ac:dyDescent="0.2">
      <c r="A14" s="160"/>
      <c r="B14" s="161"/>
      <c r="C14" s="162"/>
      <c r="D14" s="163">
        <v>172952</v>
      </c>
      <c r="E14" s="164"/>
      <c r="F14" s="165">
        <v>76923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2.2799999999999998</v>
      </c>
      <c r="C19" s="174">
        <f>ROUND(VALUE(SUBSTITUTE(実質収支比率等に係る経年分析!G$48,"▲","-")),2)</f>
        <v>4.51</v>
      </c>
      <c r="D19" s="174">
        <f>ROUND(VALUE(SUBSTITUTE(実質収支比率等に係る経年分析!H$48,"▲","-")),2)</f>
        <v>3.79</v>
      </c>
      <c r="E19" s="174">
        <f>ROUND(VALUE(SUBSTITUTE(実質収支比率等に係る経年分析!I$48,"▲","-")),2)</f>
        <v>2.2200000000000002</v>
      </c>
      <c r="F19" s="174">
        <f>ROUND(VALUE(SUBSTITUTE(実質収支比率等に係る経年分析!J$48,"▲","-")),2)</f>
        <v>7.26</v>
      </c>
    </row>
    <row r="20" spans="1:11" x14ac:dyDescent="0.2">
      <c r="A20" s="174" t="s">
        <v>53</v>
      </c>
      <c r="B20" s="174">
        <f>ROUND(VALUE(SUBSTITUTE(実質収支比率等に係る経年分析!F$47,"▲","-")),2)</f>
        <v>36.75</v>
      </c>
      <c r="C20" s="174">
        <f>ROUND(VALUE(SUBSTITUTE(実質収支比率等に係る経年分析!G$47,"▲","-")),2)</f>
        <v>34.92</v>
      </c>
      <c r="D20" s="174">
        <f>ROUND(VALUE(SUBSTITUTE(実質収支比率等に係る経年分析!H$47,"▲","-")),2)</f>
        <v>31.9</v>
      </c>
      <c r="E20" s="174">
        <f>ROUND(VALUE(SUBSTITUTE(実質収支比率等に係る経年分析!I$47,"▲","-")),2)</f>
        <v>33.33</v>
      </c>
      <c r="F20" s="174">
        <f>ROUND(VALUE(SUBSTITUTE(実質収支比率等に係る経年分析!J$47,"▲","-")),2)</f>
        <v>33.32</v>
      </c>
    </row>
    <row r="21" spans="1:11" x14ac:dyDescent="0.2">
      <c r="A21" s="174" t="s">
        <v>54</v>
      </c>
      <c r="B21" s="174">
        <f>IF(ISNUMBER(VALUE(SUBSTITUTE(実質収支比率等に係る経年分析!F$49,"▲","-"))),ROUND(VALUE(SUBSTITUTE(実質収支比率等に係る経年分析!F$49,"▲","-")),2),NA())</f>
        <v>-0.73</v>
      </c>
      <c r="C21" s="174">
        <f>IF(ISNUMBER(VALUE(SUBSTITUTE(実質収支比率等に係る経年分析!G$49,"▲","-"))),ROUND(VALUE(SUBSTITUTE(実質収支比率等に係る経年分析!G$49,"▲","-")),2),NA())</f>
        <v>2.23</v>
      </c>
      <c r="D21" s="174">
        <f>IF(ISNUMBER(VALUE(SUBSTITUTE(実質収支比率等に係る経年分析!H$49,"▲","-"))),ROUND(VALUE(SUBSTITUTE(実質収支比率等に係る経年分析!H$49,"▲","-")),2),NA())</f>
        <v>-0.33</v>
      </c>
      <c r="E21" s="174">
        <f>IF(ISNUMBER(VALUE(SUBSTITUTE(実質収支比率等に係る経年分析!I$49,"▲","-"))),ROUND(VALUE(SUBSTITUTE(実質収支比率等に係る経年分析!I$49,"▲","-")),2),NA())</f>
        <v>-1.74</v>
      </c>
      <c r="F21" s="174">
        <f>IF(ISNUMBER(VALUE(SUBSTITUTE(実質収支比率等に係る経年分析!J$49,"▲","-"))),ROUND(VALUE(SUBSTITUTE(実質収支比率等に係る経年分析!J$49,"▲","-")),2),NA())</f>
        <v>5.04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1.47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0.21</v>
      </c>
      <c r="H30" s="175">
        <f>IF(ROUND(VALUE(SUBSTITUTE(連結実質赤字比率に係る赤字・黒字の構成分析!I$40,"▲", "-")), 2) &lt; 0, ABS(ROUND(VALUE(SUBSTITUTE(連結実質赤字比率に係る赤字・黒字の構成分析!I$40,"▲", "-")), 2)), NA())</f>
        <v>0.42</v>
      </c>
      <c r="I30" s="175" t="e">
        <f>IF(ROUND(VALUE(SUBSTITUTE(連結実質赤字比率に係る赤字・黒字の構成分析!I$40,"▲", "-")), 2) &gt;= 0, ABS(ROUND(VALUE(SUBSTITUTE(連結実質赤字比率に係る赤字・黒字の構成分析!I$40,"▲", "-")), 2)), NA())</f>
        <v>#N/A</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0.67</v>
      </c>
    </row>
    <row r="31" spans="1:11" x14ac:dyDescent="0.2">
      <c r="A31" s="175" t="str">
        <f>IF(連結実質赤字比率に係る赤字・黒字の構成分析!C$39="",NA(),連結実質赤字比率に係る赤字・黒字の構成分析!C$39)</f>
        <v>一般旅客自動車運送事業会計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1.54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v>
      </c>
    </row>
    <row r="32" spans="1:11" x14ac:dyDescent="0.2">
      <c r="A32" s="175" t="str">
        <f>IF(連結実質赤字比率に係る赤字・黒字の構成分析!C$38="",NA(),連結実質赤字比率に係る赤字・黒字の構成分析!C$38)</f>
        <v>浄化槽設置管理事業会計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1.18</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0.55000000000000004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1.85</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2.2200000000000002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7.26</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566</v>
      </c>
      <c r="E42" s="176"/>
      <c r="F42" s="176"/>
      <c r="G42" s="176">
        <f>'実質公債費比率（分子）の構造'!L$52</f>
        <v>559</v>
      </c>
      <c r="H42" s="176"/>
      <c r="I42" s="176"/>
      <c r="J42" s="176">
        <f>'実質公債費比率（分子）の構造'!M$52</f>
        <v>548</v>
      </c>
      <c r="K42" s="176"/>
      <c r="L42" s="176"/>
      <c r="M42" s="176">
        <f>'実質公債費比率（分子）の構造'!N$52</f>
        <v>525</v>
      </c>
      <c r="N42" s="176"/>
      <c r="O42" s="176"/>
      <c r="P42" s="176">
        <f>'実質公債費比率（分子）の構造'!O$52</f>
        <v>503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16</v>
      </c>
      <c r="C44" s="176"/>
      <c r="D44" s="176"/>
      <c r="E44" s="176">
        <f>'実質公債費比率（分子）の構造'!L$50</f>
        <v>16</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55</v>
      </c>
      <c r="C45" s="176"/>
      <c r="D45" s="176"/>
      <c r="E45" s="176">
        <f>'実質公債費比率（分子）の構造'!L$49</f>
        <v>50</v>
      </c>
      <c r="F45" s="176"/>
      <c r="G45" s="176"/>
      <c r="H45" s="176">
        <f>'実質公債費比率（分子）の構造'!M$49</f>
        <v>31</v>
      </c>
      <c r="I45" s="176"/>
      <c r="J45" s="176"/>
      <c r="K45" s="176">
        <f>'実質公債費比率（分子）の構造'!N$49</f>
        <v>32</v>
      </c>
      <c r="L45" s="176"/>
      <c r="M45" s="176"/>
      <c r="N45" s="176">
        <f>'実質公債費比率（分子）の構造'!O$49</f>
        <v>32</v>
      </c>
      <c r="O45" s="176"/>
      <c r="P45" s="176"/>
    </row>
    <row r="46" spans="1:16" x14ac:dyDescent="0.2">
      <c r="A46" s="176" t="s">
        <v>64</v>
      </c>
      <c r="B46" s="176">
        <f>'実質公債費比率（分子）の構造'!K$48</f>
        <v>137</v>
      </c>
      <c r="C46" s="176"/>
      <c r="D46" s="176"/>
      <c r="E46" s="176">
        <f>'実質公債費比率（分子）の構造'!L$48</f>
        <v>150</v>
      </c>
      <c r="F46" s="176"/>
      <c r="G46" s="176"/>
      <c r="H46" s="176">
        <f>'実質公債費比率（分子）の構造'!M$48</f>
        <v>236</v>
      </c>
      <c r="I46" s="176"/>
      <c r="J46" s="176"/>
      <c r="K46" s="176">
        <f>'実質公債費比率（分子）の構造'!N$48</f>
        <v>137</v>
      </c>
      <c r="L46" s="176"/>
      <c r="M46" s="176"/>
      <c r="N46" s="176">
        <f>'実質公債費比率（分子）の構造'!O$48</f>
        <v>133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736</v>
      </c>
      <c r="C49" s="176"/>
      <c r="D49" s="176"/>
      <c r="E49" s="176">
        <f>'実質公債費比率（分子）の構造'!L$45</f>
        <v>726</v>
      </c>
      <c r="F49" s="176"/>
      <c r="G49" s="176"/>
      <c r="H49" s="176">
        <f>'実質公債費比率（分子）の構造'!M$45</f>
        <v>710</v>
      </c>
      <c r="I49" s="176"/>
      <c r="J49" s="176"/>
      <c r="K49" s="176">
        <f>'実質公債費比率（分子）の構造'!N$45</f>
        <v>709</v>
      </c>
      <c r="L49" s="176"/>
      <c r="M49" s="176"/>
      <c r="N49" s="176">
        <f>'実質公債費比率（分子）の構造'!O$45</f>
        <v>723</v>
      </c>
      <c r="O49" s="176"/>
      <c r="P49" s="176"/>
    </row>
    <row r="50" spans="1:16" x14ac:dyDescent="0.2">
      <c r="A50" s="176" t="s">
        <v>67</v>
      </c>
      <c r="B50" s="176" t="e">
        <f>NA()</f>
        <v>#N/A</v>
      </c>
      <c r="C50" s="176">
        <f>IF(ISNUMBER('実質公債費比率（分子）の構造'!K$53),'実質公債費比率（分子）の構造'!K$53,NA())</f>
        <v>378</v>
      </c>
      <c r="D50" s="176" t="e">
        <f>NA()</f>
        <v>#N/A</v>
      </c>
      <c r="E50" s="176" t="e">
        <f>NA()</f>
        <v>#N/A</v>
      </c>
      <c r="F50" s="176">
        <f>IF(ISNUMBER('実質公債費比率（分子）の構造'!L$53),'実質公債費比率（分子）の構造'!L$53,NA())</f>
        <v>383</v>
      </c>
      <c r="G50" s="176" t="e">
        <f>NA()</f>
        <v>#N/A</v>
      </c>
      <c r="H50" s="176" t="e">
        <f>NA()</f>
        <v>#N/A</v>
      </c>
      <c r="I50" s="176">
        <f>IF(ISNUMBER('実質公債費比率（分子）の構造'!M$53),'実質公債費比率（分子）の構造'!M$53,NA())</f>
        <v>429</v>
      </c>
      <c r="J50" s="176" t="e">
        <f>NA()</f>
        <v>#N/A</v>
      </c>
      <c r="K50" s="176" t="e">
        <f>NA()</f>
        <v>#N/A</v>
      </c>
      <c r="L50" s="176">
        <f>IF(ISNUMBER('実質公債費比率（分子）の構造'!N$53),'実質公債費比率（分子）の構造'!N$53,NA())</f>
        <v>353</v>
      </c>
      <c r="M50" s="176" t="e">
        <f>NA()</f>
        <v>#N/A</v>
      </c>
      <c r="N50" s="176" t="e">
        <f>NA()</f>
        <v>#N/A</v>
      </c>
      <c r="O50" s="176">
        <f>IF(ISNUMBER('実質公債費比率（分子）の構造'!O$53),'実質公債費比率（分子）の構造'!O$53,NA())</f>
        <v>385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4490</v>
      </c>
      <c r="E56" s="175"/>
      <c r="F56" s="175"/>
      <c r="G56" s="175">
        <f>'将来負担比率（分子）の構造'!J$52</f>
        <v>4483</v>
      </c>
      <c r="H56" s="175"/>
      <c r="I56" s="175"/>
      <c r="J56" s="175">
        <f>'将来負担比率（分子）の構造'!K$52</f>
        <v>4430</v>
      </c>
      <c r="K56" s="175"/>
      <c r="L56" s="175"/>
      <c r="M56" s="175">
        <f>'将来負担比率（分子）の構造'!L$52</f>
        <v>4253</v>
      </c>
      <c r="N56" s="175"/>
      <c r="O56" s="175"/>
      <c r="P56" s="175">
        <f>'将来負担比率（分子）の構造'!M$52</f>
        <v>4604</v>
      </c>
    </row>
    <row r="57" spans="1:16" x14ac:dyDescent="0.2">
      <c r="A57" s="175" t="s">
        <v>42</v>
      </c>
      <c r="B57" s="175"/>
      <c r="C57" s="175"/>
      <c r="D57" s="175">
        <f>'将来負担比率（分子）の構造'!I$51</f>
        <v>570</v>
      </c>
      <c r="E57" s="175"/>
      <c r="F57" s="175"/>
      <c r="G57" s="175">
        <f>'将来負担比率（分子）の構造'!J$51</f>
        <v>489</v>
      </c>
      <c r="H57" s="175"/>
      <c r="I57" s="175"/>
      <c r="J57" s="175">
        <f>'将来負担比率（分子）の構造'!K$51</f>
        <v>470</v>
      </c>
      <c r="K57" s="175"/>
      <c r="L57" s="175"/>
      <c r="M57" s="175">
        <f>'将来負担比率（分子）の構造'!L$51</f>
        <v>376</v>
      </c>
      <c r="N57" s="175"/>
      <c r="O57" s="175"/>
      <c r="P57" s="175">
        <f>'将来負担比率（分子）の構造'!M$51</f>
        <v>280</v>
      </c>
    </row>
    <row r="58" spans="1:16" x14ac:dyDescent="0.2">
      <c r="A58" s="175" t="s">
        <v>41</v>
      </c>
      <c r="B58" s="175"/>
      <c r="C58" s="175"/>
      <c r="D58" s="175">
        <f>'将来負担比率（分子）の構造'!I$50</f>
        <v>3840</v>
      </c>
      <c r="E58" s="175"/>
      <c r="F58" s="175"/>
      <c r="G58" s="175">
        <f>'将来負担比率（分子）の構造'!J$50</f>
        <v>4901</v>
      </c>
      <c r="H58" s="175"/>
      <c r="I58" s="175"/>
      <c r="J58" s="175">
        <f>'将来負担比率（分子）の構造'!K$50</f>
        <v>5828</v>
      </c>
      <c r="K58" s="175"/>
      <c r="L58" s="175"/>
      <c r="M58" s="175">
        <f>'将来負担比率（分子）の構造'!L$50</f>
        <v>5718</v>
      </c>
      <c r="N58" s="175"/>
      <c r="O58" s="175"/>
      <c r="P58" s="175">
        <f>'将来負担比率（分子）の構造'!M$50</f>
        <v>4877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1228</v>
      </c>
      <c r="C62" s="175"/>
      <c r="D62" s="175"/>
      <c r="E62" s="175">
        <f>'将来負担比率（分子）の構造'!J$45</f>
        <v>1299</v>
      </c>
      <c r="F62" s="175"/>
      <c r="G62" s="175"/>
      <c r="H62" s="175">
        <f>'将来負担比率（分子）の構造'!K$45</f>
        <v>1240</v>
      </c>
      <c r="I62" s="175"/>
      <c r="J62" s="175"/>
      <c r="K62" s="175">
        <f>'将来負担比率（分子）の構造'!L$45</f>
        <v>1077</v>
      </c>
      <c r="L62" s="175"/>
      <c r="M62" s="175"/>
      <c r="N62" s="175">
        <f>'将来負担比率（分子）の構造'!M$45</f>
        <v>1059</v>
      </c>
      <c r="O62" s="175"/>
      <c r="P62" s="175"/>
    </row>
    <row r="63" spans="1:16" x14ac:dyDescent="0.2">
      <c r="A63" s="175" t="s">
        <v>34</v>
      </c>
      <c r="B63" s="175">
        <f>'将来負担比率（分子）の構造'!I$44</f>
        <v>237</v>
      </c>
      <c r="C63" s="175"/>
      <c r="D63" s="175"/>
      <c r="E63" s="175">
        <f>'将来負担比率（分子）の構造'!J$44</f>
        <v>189</v>
      </c>
      <c r="F63" s="175"/>
      <c r="G63" s="175"/>
      <c r="H63" s="175">
        <f>'将来負担比率（分子）の構造'!K$44</f>
        <v>160</v>
      </c>
      <c r="I63" s="175"/>
      <c r="J63" s="175"/>
      <c r="K63" s="175">
        <f>'将来負担比率（分子）の構造'!L$44</f>
        <v>130</v>
      </c>
      <c r="L63" s="175"/>
      <c r="M63" s="175"/>
      <c r="N63" s="175">
        <f>'将来負担比率（分子）の構造'!M$44</f>
        <v>99</v>
      </c>
      <c r="O63" s="175"/>
      <c r="P63" s="175"/>
    </row>
    <row r="64" spans="1:16" x14ac:dyDescent="0.2">
      <c r="A64" s="175" t="s">
        <v>33</v>
      </c>
      <c r="B64" s="175">
        <f>'将来負担比率（分子）の構造'!I$43</f>
        <v>1171</v>
      </c>
      <c r="C64" s="175"/>
      <c r="D64" s="175"/>
      <c r="E64" s="175">
        <f>'将来負担比率（分子）の構造'!J$43</f>
        <v>1191</v>
      </c>
      <c r="F64" s="175"/>
      <c r="G64" s="175"/>
      <c r="H64" s="175">
        <f>'将来負担比率（分子）の構造'!K$43</f>
        <v>1643</v>
      </c>
      <c r="I64" s="175"/>
      <c r="J64" s="175"/>
      <c r="K64" s="175">
        <f>'将来負担比率（分子）の構造'!L$43</f>
        <v>1495</v>
      </c>
      <c r="L64" s="175"/>
      <c r="M64" s="175"/>
      <c r="N64" s="175">
        <f>'将来負担比率（分子）の構造'!M$43</f>
        <v>1248</v>
      </c>
      <c r="O64" s="175"/>
      <c r="P64" s="175"/>
    </row>
    <row r="65" spans="1:16" x14ac:dyDescent="0.2">
      <c r="A65" s="175" t="s">
        <v>32</v>
      </c>
      <c r="B65" s="175">
        <f>'将来負担比率（分子）の構造'!I$42</f>
        <v>16</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6454</v>
      </c>
      <c r="C66" s="175"/>
      <c r="D66" s="175"/>
      <c r="E66" s="175">
        <f>'将来負担比率（分子）の構造'!J$41</f>
        <v>6465</v>
      </c>
      <c r="F66" s="175"/>
      <c r="G66" s="175"/>
      <c r="H66" s="175">
        <f>'将来負担比率（分子）の構造'!K$41</f>
        <v>6266</v>
      </c>
      <c r="I66" s="175"/>
      <c r="J66" s="175"/>
      <c r="K66" s="175">
        <f>'将来負担比率（分子）の構造'!L$41</f>
        <v>5917</v>
      </c>
      <c r="L66" s="175"/>
      <c r="M66" s="175"/>
      <c r="N66" s="175">
        <f>'将来負担比率（分子）の構造'!M$41</f>
        <v>6294</v>
      </c>
      <c r="O66" s="175"/>
      <c r="P66" s="175"/>
    </row>
    <row r="67" spans="1:16" x14ac:dyDescent="0.2">
      <c r="A67" s="175" t="s">
        <v>71</v>
      </c>
      <c r="B67" s="175" t="e">
        <f>NA()</f>
        <v>#N/A</v>
      </c>
      <c r="C67" s="175">
        <f>IF(ISNUMBER('将来負担比率（分子）の構造'!I$53), IF('将来負担比率（分子）の構造'!I$53 &lt; 0, 0, '将来負担比率（分子）の構造'!I$53), NA())</f>
        <v>205</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1300</v>
      </c>
      <c r="C72" s="179">
        <f>基金残高に係る経年分析!G55</f>
        <v>1300</v>
      </c>
      <c r="D72" s="179">
        <f>基金残高に係る経年分析!H55</f>
        <v>1300</v>
      </c>
    </row>
    <row r="73" spans="1:16" x14ac:dyDescent="0.2">
      <c r="A73" s="178" t="s">
        <v>74</v>
      </c>
      <c r="B73" s="179">
        <f>基金残高に係る経年分析!F56</f>
        <v>300</v>
      </c>
      <c r="C73" s="179">
        <f>基金残高に係る経年分析!G56</f>
        <v>300</v>
      </c>
      <c r="D73" s="179">
        <f>基金残高に係る経年分析!H56</f>
        <v>300</v>
      </c>
    </row>
    <row r="74" spans="1:16" x14ac:dyDescent="0.2">
      <c r="A74" s="178" t="s">
        <v>75</v>
      </c>
      <c r="B74" s="179">
        <f>基金残高に係る経年分析!F57</f>
        <v>3837</v>
      </c>
      <c r="C74" s="179">
        <f>基金残高に係る経年分析!G57</f>
        <v>3711</v>
      </c>
      <c r="D74" s="179">
        <f>基金残高に係る経年分析!H57</f>
        <v>2866</v>
      </c>
    </row>
  </sheetData>
  <sheetProtection algorithmName="SHA-512" hashValue="onmAowtQuNG9ZJXyrayNwANImEuJxHgubxhcJXB4HBsU1uVwyFm9ZFa/Y9hCtE1NZaWmWM7KfbZb5P/wyn+B0g==" saltValue="TqubBUIaEIQMnGD7TyW4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2025-03-11T01:52:52Z</cp:lastPrinted>
  <dcterms:created xsi:type="dcterms:W3CDTF">2025-02-19T01:57:25Z</dcterms:created>
  <dcterms:modified xsi:type="dcterms:W3CDTF">2025-03-14T10:36:28Z</dcterms:modified>
  <cp:category/>
</cp:coreProperties>
</file>